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115" windowHeight="8700"/>
  </bookViews>
  <sheets>
    <sheet name="1 Private Entnahmen" sheetId="1" r:id="rId1"/>
    <sheet name="2 Kapitalbedarf, Finanzierung" sheetId="2" r:id="rId2"/>
    <sheet name="3 Rentabilitätsvorschau" sheetId="3" r:id="rId3"/>
    <sheet name="4a Mindestumsatz DL" sheetId="4" r:id="rId4"/>
    <sheet name="4b Mindestumsatz Handel" sheetId="5" r:id="rId5"/>
    <sheet name="5a Liquiditätsplanung 1. Jahr" sheetId="6" r:id="rId6"/>
    <sheet name="5b Liquiditätsplanung 2. Jahr" sheetId="7" r:id="rId7"/>
    <sheet name="5c Liquiditätsplanung 3. Jahr" sheetId="8" r:id="rId8"/>
    <sheet name="6 Liquiditätsplanung ohne MwSt." sheetId="9" r:id="rId9"/>
  </sheets>
  <calcPr calcId="145621"/>
</workbook>
</file>

<file path=xl/calcChain.xml><?xml version="1.0" encoding="utf-8"?>
<calcChain xmlns="http://schemas.openxmlformats.org/spreadsheetml/2006/main">
  <c r="C37" i="8" l="1"/>
  <c r="C37" i="7"/>
  <c r="D37" i="8" l="1"/>
  <c r="D20" i="1" l="1"/>
  <c r="F44" i="4" l="1"/>
  <c r="F43" i="4"/>
  <c r="F41" i="4"/>
  <c r="O36" i="8" l="1"/>
  <c r="O35" i="8"/>
  <c r="O34" i="8"/>
  <c r="O33" i="8"/>
  <c r="O32" i="8"/>
  <c r="O31" i="8"/>
  <c r="O30" i="8"/>
  <c r="N29" i="8"/>
  <c r="M29" i="8"/>
  <c r="L29" i="8"/>
  <c r="K29" i="8"/>
  <c r="J29" i="8"/>
  <c r="I29" i="8"/>
  <c r="H29" i="8"/>
  <c r="G29" i="8"/>
  <c r="F29" i="8"/>
  <c r="E29" i="8"/>
  <c r="D29" i="8"/>
  <c r="E37" i="8" s="1"/>
  <c r="C29" i="8"/>
  <c r="C38" i="8" s="1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M11" i="8"/>
  <c r="L11" i="8"/>
  <c r="I11" i="8"/>
  <c r="H11" i="8"/>
  <c r="E11" i="8"/>
  <c r="D11" i="8"/>
  <c r="O10" i="8"/>
  <c r="O9" i="8"/>
  <c r="N8" i="8"/>
  <c r="N11" i="8" s="1"/>
  <c r="M8" i="8"/>
  <c r="L8" i="8"/>
  <c r="K8" i="8"/>
  <c r="L37" i="8" s="1"/>
  <c r="J8" i="8"/>
  <c r="K37" i="8" s="1"/>
  <c r="I8" i="8"/>
  <c r="H8" i="8"/>
  <c r="G8" i="8"/>
  <c r="H37" i="8" s="1"/>
  <c r="F8" i="8"/>
  <c r="G37" i="8" s="1"/>
  <c r="E8" i="8"/>
  <c r="D8" i="8"/>
  <c r="C8" i="8"/>
  <c r="O7" i="8"/>
  <c r="O6" i="8"/>
  <c r="O5" i="8"/>
  <c r="O36" i="7"/>
  <c r="O35" i="7"/>
  <c r="O34" i="7"/>
  <c r="O33" i="7"/>
  <c r="O32" i="7"/>
  <c r="O31" i="7"/>
  <c r="O30" i="7"/>
  <c r="N29" i="7"/>
  <c r="M29" i="7"/>
  <c r="L29" i="7"/>
  <c r="K29" i="7"/>
  <c r="J29" i="7"/>
  <c r="I29" i="7"/>
  <c r="H29" i="7"/>
  <c r="G29" i="7"/>
  <c r="F29" i="7"/>
  <c r="E29" i="7"/>
  <c r="D29" i="7"/>
  <c r="C29" i="7"/>
  <c r="C38" i="7" s="1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0" i="7"/>
  <c r="O9" i="7"/>
  <c r="N8" i="7"/>
  <c r="N11" i="7" s="1"/>
  <c r="M8" i="7"/>
  <c r="L8" i="7"/>
  <c r="L11" i="7" s="1"/>
  <c r="K8" i="7"/>
  <c r="J8" i="7"/>
  <c r="J11" i="7" s="1"/>
  <c r="I8" i="7"/>
  <c r="H8" i="7"/>
  <c r="H11" i="7" s="1"/>
  <c r="G8" i="7"/>
  <c r="F8" i="7"/>
  <c r="F11" i="7" s="1"/>
  <c r="E8" i="7"/>
  <c r="D8" i="7"/>
  <c r="D11" i="7" s="1"/>
  <c r="C8" i="7"/>
  <c r="O7" i="7"/>
  <c r="O6" i="7"/>
  <c r="O5" i="7"/>
  <c r="E37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30" i="6"/>
  <c r="O31" i="6"/>
  <c r="O32" i="6"/>
  <c r="O33" i="6"/>
  <c r="O34" i="6"/>
  <c r="O35" i="6"/>
  <c r="O36" i="6"/>
  <c r="O14" i="6"/>
  <c r="D29" i="6"/>
  <c r="E29" i="6"/>
  <c r="E38" i="6" s="1"/>
  <c r="E41" i="6" s="1"/>
  <c r="F29" i="6"/>
  <c r="G29" i="6"/>
  <c r="H37" i="6" s="1"/>
  <c r="H29" i="6"/>
  <c r="H38" i="6" s="1"/>
  <c r="I29" i="6"/>
  <c r="J29" i="6"/>
  <c r="K29" i="6"/>
  <c r="L29" i="6"/>
  <c r="M29" i="6"/>
  <c r="N29" i="6"/>
  <c r="C29" i="6"/>
  <c r="C38" i="6" s="1"/>
  <c r="C41" i="6" s="1"/>
  <c r="C42" i="6" s="1"/>
  <c r="D40" i="6" s="1"/>
  <c r="O6" i="6"/>
  <c r="O7" i="6"/>
  <c r="O9" i="6"/>
  <c r="O10" i="6"/>
  <c r="O5" i="6"/>
  <c r="D8" i="6"/>
  <c r="D11" i="6" s="1"/>
  <c r="E8" i="6"/>
  <c r="E11" i="6" s="1"/>
  <c r="F8" i="6"/>
  <c r="F11" i="6" s="1"/>
  <c r="G8" i="6"/>
  <c r="G11" i="6" s="1"/>
  <c r="H8" i="6"/>
  <c r="H11" i="6" s="1"/>
  <c r="I8" i="6"/>
  <c r="I11" i="6" s="1"/>
  <c r="J8" i="6"/>
  <c r="J11" i="6" s="1"/>
  <c r="K8" i="6"/>
  <c r="K11" i="6" s="1"/>
  <c r="L8" i="6"/>
  <c r="L11" i="6" s="1"/>
  <c r="M8" i="6"/>
  <c r="M11" i="6" s="1"/>
  <c r="N8" i="6"/>
  <c r="N11" i="6" s="1"/>
  <c r="C8" i="6"/>
  <c r="C11" i="6" s="1"/>
  <c r="E39" i="9"/>
  <c r="F37" i="9" s="1"/>
  <c r="F39" i="9" s="1"/>
  <c r="G37" i="9" s="1"/>
  <c r="G39" i="9" s="1"/>
  <c r="H37" i="9" s="1"/>
  <c r="H39" i="9" s="1"/>
  <c r="I37" i="9" s="1"/>
  <c r="I39" i="9" s="1"/>
  <c r="J37" i="9" s="1"/>
  <c r="J39" i="9" s="1"/>
  <c r="K37" i="9" s="1"/>
  <c r="K39" i="9" s="1"/>
  <c r="L37" i="9" s="1"/>
  <c r="L39" i="9" s="1"/>
  <c r="M37" i="9" s="1"/>
  <c r="M39" i="9" s="1"/>
  <c r="N37" i="9" s="1"/>
  <c r="N39" i="9" s="1"/>
  <c r="D39" i="9"/>
  <c r="C39" i="9"/>
  <c r="O38" i="9"/>
  <c r="D38" i="9"/>
  <c r="E38" i="9"/>
  <c r="F38" i="9"/>
  <c r="G38" i="9"/>
  <c r="H38" i="9"/>
  <c r="I38" i="9"/>
  <c r="J38" i="9"/>
  <c r="K38" i="9"/>
  <c r="L38" i="9"/>
  <c r="M38" i="9"/>
  <c r="N38" i="9"/>
  <c r="C38" i="9"/>
  <c r="E37" i="9"/>
  <c r="D37" i="9"/>
  <c r="O34" i="9"/>
  <c r="D35" i="9"/>
  <c r="E35" i="9"/>
  <c r="F35" i="9"/>
  <c r="G35" i="9"/>
  <c r="H35" i="9"/>
  <c r="I35" i="9"/>
  <c r="J35" i="9"/>
  <c r="K35" i="9"/>
  <c r="L35" i="9"/>
  <c r="M35" i="9"/>
  <c r="N35" i="9"/>
  <c r="O35" i="9"/>
  <c r="C35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13" i="9"/>
  <c r="O10" i="9"/>
  <c r="O6" i="9"/>
  <c r="O7" i="9"/>
  <c r="O8" i="9"/>
  <c r="O9" i="9"/>
  <c r="O5" i="9"/>
  <c r="D10" i="9"/>
  <c r="E10" i="9"/>
  <c r="F10" i="9"/>
  <c r="G10" i="9"/>
  <c r="H10" i="9"/>
  <c r="I10" i="9"/>
  <c r="J10" i="9"/>
  <c r="K10" i="9"/>
  <c r="L10" i="9"/>
  <c r="M10" i="9"/>
  <c r="N10" i="9"/>
  <c r="C10" i="9"/>
  <c r="D58" i="5"/>
  <c r="D56" i="5"/>
  <c r="E42" i="5"/>
  <c r="E40" i="5"/>
  <c r="E39" i="5"/>
  <c r="D40" i="5"/>
  <c r="E32" i="5"/>
  <c r="E31" i="5"/>
  <c r="E30" i="5"/>
  <c r="C32" i="5"/>
  <c r="E23" i="5"/>
  <c r="D22" i="5"/>
  <c r="E13" i="5"/>
  <c r="E12" i="5"/>
  <c r="G44" i="4"/>
  <c r="E44" i="4"/>
  <c r="G43" i="4"/>
  <c r="E43" i="4"/>
  <c r="G41" i="4"/>
  <c r="E41" i="4"/>
  <c r="E36" i="4"/>
  <c r="E33" i="4"/>
  <c r="E31" i="4"/>
  <c r="E28" i="4"/>
  <c r="D27" i="4"/>
  <c r="F13" i="4"/>
  <c r="G13" i="4"/>
  <c r="E13" i="4"/>
  <c r="G12" i="4"/>
  <c r="F12" i="4"/>
  <c r="E12" i="4"/>
  <c r="G10" i="4"/>
  <c r="F10" i="4"/>
  <c r="E10" i="4"/>
  <c r="P36" i="3"/>
  <c r="Q36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19" i="3"/>
  <c r="N34" i="3"/>
  <c r="D34" i="3"/>
  <c r="E34" i="3"/>
  <c r="F34" i="3"/>
  <c r="G34" i="3"/>
  <c r="H34" i="3"/>
  <c r="I34" i="3"/>
  <c r="I36" i="3" s="1"/>
  <c r="J34" i="3"/>
  <c r="K34" i="3"/>
  <c r="L34" i="3"/>
  <c r="M34" i="3"/>
  <c r="P34" i="3"/>
  <c r="Q34" i="3"/>
  <c r="C34" i="3"/>
  <c r="O13" i="3"/>
  <c r="C15" i="3"/>
  <c r="Q15" i="3"/>
  <c r="P15" i="3"/>
  <c r="N15" i="3"/>
  <c r="M15" i="3"/>
  <c r="L15" i="3"/>
  <c r="K15" i="3"/>
  <c r="J15" i="3"/>
  <c r="I15" i="3"/>
  <c r="H15" i="3"/>
  <c r="G15" i="3"/>
  <c r="F15" i="3"/>
  <c r="E15" i="3"/>
  <c r="D15" i="3"/>
  <c r="O14" i="3"/>
  <c r="O15" i="3"/>
  <c r="O12" i="3"/>
  <c r="O6" i="3"/>
  <c r="O7" i="3"/>
  <c r="O5" i="3"/>
  <c r="O8" i="3" s="1"/>
  <c r="D8" i="3"/>
  <c r="E8" i="3"/>
  <c r="E36" i="3" s="1"/>
  <c r="F8" i="3"/>
  <c r="G8" i="3"/>
  <c r="H8" i="3"/>
  <c r="I8" i="3"/>
  <c r="J8" i="3"/>
  <c r="K8" i="3"/>
  <c r="L8" i="3"/>
  <c r="M8" i="3"/>
  <c r="M36" i="3" s="1"/>
  <c r="N8" i="3"/>
  <c r="N36" i="3" s="1"/>
  <c r="P8" i="3"/>
  <c r="Q8" i="3"/>
  <c r="C8" i="3"/>
  <c r="M32" i="2"/>
  <c r="M9" i="2"/>
  <c r="G30" i="2"/>
  <c r="G23" i="2"/>
  <c r="G14" i="2"/>
  <c r="M20" i="2"/>
  <c r="D2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 s="1"/>
  <c r="E21" i="1"/>
  <c r="E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1" i="1"/>
  <c r="C5" i="1"/>
  <c r="F37" i="7" l="1"/>
  <c r="E11" i="7"/>
  <c r="N37" i="7"/>
  <c r="M11" i="7"/>
  <c r="H37" i="7"/>
  <c r="G11" i="7"/>
  <c r="J37" i="7"/>
  <c r="J38" i="7" s="1"/>
  <c r="J41" i="7" s="1"/>
  <c r="I11" i="7"/>
  <c r="D37" i="7"/>
  <c r="C11" i="7"/>
  <c r="L37" i="7"/>
  <c r="L38" i="7" s="1"/>
  <c r="L41" i="7" s="1"/>
  <c r="K11" i="7"/>
  <c r="L38" i="6"/>
  <c r="L41" i="6" s="1"/>
  <c r="K38" i="6"/>
  <c r="K41" i="6"/>
  <c r="H41" i="6"/>
  <c r="I37" i="6"/>
  <c r="I38" i="6" s="1"/>
  <c r="I41" i="6" s="1"/>
  <c r="G37" i="6"/>
  <c r="G38" i="6" s="1"/>
  <c r="G41" i="6" s="1"/>
  <c r="O11" i="6"/>
  <c r="N37" i="6"/>
  <c r="N38" i="6" s="1"/>
  <c r="N41" i="6" s="1"/>
  <c r="M37" i="6"/>
  <c r="M38" i="6" s="1"/>
  <c r="M41" i="6" s="1"/>
  <c r="L37" i="6"/>
  <c r="O8" i="6"/>
  <c r="K37" i="6"/>
  <c r="J37" i="6"/>
  <c r="J38" i="6" s="1"/>
  <c r="J41" i="6" s="1"/>
  <c r="K36" i="3"/>
  <c r="H36" i="3"/>
  <c r="C36" i="3"/>
  <c r="G36" i="3"/>
  <c r="F36" i="3"/>
  <c r="L36" i="3"/>
  <c r="D36" i="3"/>
  <c r="J36" i="3"/>
  <c r="O34" i="3"/>
  <c r="O36" i="3" s="1"/>
  <c r="F37" i="6"/>
  <c r="F38" i="6" s="1"/>
  <c r="F41" i="6" s="1"/>
  <c r="O29" i="6"/>
  <c r="D37" i="6"/>
  <c r="D38" i="6" s="1"/>
  <c r="D41" i="6" s="1"/>
  <c r="D42" i="6" s="1"/>
  <c r="E40" i="6" s="1"/>
  <c r="E42" i="6" s="1"/>
  <c r="F40" i="6" s="1"/>
  <c r="F42" i="6" s="1"/>
  <c r="G40" i="6" s="1"/>
  <c r="J38" i="8"/>
  <c r="G38" i="8"/>
  <c r="K38" i="8"/>
  <c r="H41" i="8"/>
  <c r="H38" i="8"/>
  <c r="L38" i="8"/>
  <c r="L41" i="8" s="1"/>
  <c r="O11" i="8"/>
  <c r="E38" i="8"/>
  <c r="E41" i="8" s="1"/>
  <c r="I38" i="8"/>
  <c r="I41" i="8" s="1"/>
  <c r="M38" i="8"/>
  <c r="M41" i="8" s="1"/>
  <c r="I37" i="8"/>
  <c r="M37" i="8"/>
  <c r="D38" i="8"/>
  <c r="D41" i="8" s="1"/>
  <c r="F37" i="8"/>
  <c r="F38" i="8" s="1"/>
  <c r="J37" i="8"/>
  <c r="N37" i="8"/>
  <c r="N38" i="8" s="1"/>
  <c r="N41" i="8" s="1"/>
  <c r="F11" i="8"/>
  <c r="J11" i="8"/>
  <c r="J41" i="8" s="1"/>
  <c r="O8" i="8"/>
  <c r="C11" i="8"/>
  <c r="C41" i="8" s="1"/>
  <c r="G11" i="8"/>
  <c r="G41" i="8" s="1"/>
  <c r="K11" i="8"/>
  <c r="K41" i="8" s="1"/>
  <c r="O29" i="8"/>
  <c r="D38" i="7"/>
  <c r="D41" i="7" s="1"/>
  <c r="H38" i="7"/>
  <c r="H41" i="7" s="1"/>
  <c r="F38" i="7"/>
  <c r="F41" i="7" s="1"/>
  <c r="N38" i="7"/>
  <c r="N41" i="7"/>
  <c r="G38" i="7"/>
  <c r="O8" i="7"/>
  <c r="O11" i="7" s="1"/>
  <c r="E37" i="7"/>
  <c r="I37" i="7"/>
  <c r="I38" i="7" s="1"/>
  <c r="M37" i="7"/>
  <c r="M38" i="7" s="1"/>
  <c r="G37" i="7"/>
  <c r="K37" i="7"/>
  <c r="K38" i="7" s="1"/>
  <c r="C41" i="7"/>
  <c r="O29" i="7"/>
  <c r="G32" i="2"/>
  <c r="O37" i="7" l="1"/>
  <c r="O38" i="7" s="1"/>
  <c r="O41" i="7" s="1"/>
  <c r="G42" i="6"/>
  <c r="H40" i="6" s="1"/>
  <c r="H42" i="6" s="1"/>
  <c r="I40" i="6" s="1"/>
  <c r="I42" i="6" s="1"/>
  <c r="J40" i="6" s="1"/>
  <c r="J42" i="6" s="1"/>
  <c r="K40" i="6" s="1"/>
  <c r="K42" i="6" s="1"/>
  <c r="L40" i="6" s="1"/>
  <c r="L42" i="6" s="1"/>
  <c r="M40" i="6" s="1"/>
  <c r="M42" i="6" s="1"/>
  <c r="N40" i="6" s="1"/>
  <c r="N42" i="6" s="1"/>
  <c r="C40" i="7" s="1"/>
  <c r="C42" i="7" s="1"/>
  <c r="D40" i="7" s="1"/>
  <c r="D42" i="7" s="1"/>
  <c r="E40" i="7" s="1"/>
  <c r="B22" i="1"/>
  <c r="C20" i="1"/>
  <c r="C22" i="1" s="1"/>
  <c r="O37" i="6"/>
  <c r="O38" i="6" s="1"/>
  <c r="O41" i="6" s="1"/>
  <c r="F41" i="8"/>
  <c r="O37" i="8"/>
  <c r="O38" i="8" s="1"/>
  <c r="O41" i="8" s="1"/>
  <c r="I41" i="7"/>
  <c r="E38" i="7"/>
  <c r="E41" i="7"/>
  <c r="K41" i="7"/>
  <c r="G41" i="7"/>
  <c r="M41" i="7"/>
  <c r="E42" i="7" l="1"/>
  <c r="F40" i="7" s="1"/>
  <c r="F42" i="7" s="1"/>
  <c r="G40" i="7" s="1"/>
  <c r="G42" i="7"/>
  <c r="H40" i="7" s="1"/>
  <c r="H42" i="7" s="1"/>
  <c r="I40" i="7" s="1"/>
  <c r="I42" i="7" s="1"/>
  <c r="J40" i="7" s="1"/>
  <c r="J42" i="7" s="1"/>
  <c r="K40" i="7" s="1"/>
  <c r="K42" i="7" s="1"/>
  <c r="L40" i="7" s="1"/>
  <c r="L42" i="7" s="1"/>
  <c r="M40" i="7" s="1"/>
  <c r="M42" i="7" s="1"/>
  <c r="N40" i="7" s="1"/>
  <c r="N42" i="7" s="1"/>
  <c r="C40" i="8" s="1"/>
  <c r="C42" i="8" s="1"/>
  <c r="D40" i="8" s="1"/>
  <c r="D42" i="8" s="1"/>
  <c r="E40" i="8" s="1"/>
  <c r="E42" i="8" s="1"/>
  <c r="F40" i="8" s="1"/>
  <c r="F42" i="8" s="1"/>
  <c r="G40" i="8" s="1"/>
  <c r="G42" i="8" s="1"/>
  <c r="H40" i="8" s="1"/>
  <c r="H42" i="8" s="1"/>
  <c r="I40" i="8" s="1"/>
  <c r="I42" i="8" s="1"/>
  <c r="J40" i="8" s="1"/>
  <c r="J42" i="8" s="1"/>
  <c r="K40" i="8" s="1"/>
  <c r="K42" i="8" s="1"/>
  <c r="L40" i="8" s="1"/>
  <c r="L42" i="8" s="1"/>
  <c r="M40" i="8" s="1"/>
  <c r="M42" i="8" s="1"/>
  <c r="N40" i="8" s="1"/>
  <c r="N42" i="8" s="1"/>
</calcChain>
</file>

<file path=xl/sharedStrings.xml><?xml version="1.0" encoding="utf-8"?>
<sst xmlns="http://schemas.openxmlformats.org/spreadsheetml/2006/main" count="479" uniqueCount="198">
  <si>
    <t>Vorlage 4a</t>
  </si>
  <si>
    <t>Mindestumsatzermittlung</t>
  </si>
  <si>
    <t>im Dienstleistungsbereich</t>
  </si>
  <si>
    <t>Beispiel: freiberufliche Dozentin</t>
  </si>
  <si>
    <t>Berechnung des erforderlichen Mindestumsatzes</t>
  </si>
  <si>
    <t>1. Jahr</t>
  </si>
  <si>
    <t>2. Jahr</t>
  </si>
  <si>
    <t>3. Jahr</t>
  </si>
  <si>
    <t>Betriebliche Kosten in €</t>
  </si>
  <si>
    <t>Tilgung des Gründungskredites</t>
  </si>
  <si>
    <t>Private Kosten = UnternehmerInnenlohn in €</t>
  </si>
  <si>
    <t>erforderlicher Mindestumsatz (Break-Even-Punkt)</t>
  </si>
  <si>
    <t>Berechnung des erforderlichen Mindeststundensatzes</t>
  </si>
  <si>
    <t>Mögliche produktive Arbeitsstunden pro Jahr:</t>
  </si>
  <si>
    <t>Tage im Jahr</t>
  </si>
  <si>
    <t>Sonntage</t>
  </si>
  <si>
    <t>Samstage</t>
  </si>
  <si>
    <t>Urlaubstage</t>
  </si>
  <si>
    <t>Feiertage incl. Brückentage</t>
  </si>
  <si>
    <t>Fortbildung</t>
  </si>
  <si>
    <t>Krankheitstage</t>
  </si>
  <si>
    <t>Summe Ausfalltage</t>
  </si>
  <si>
    <t>Zwischensumme</t>
  </si>
  <si>
    <t>abzgl. unproduktiver Zeiten ca. 30 %</t>
  </si>
  <si>
    <t>(Akquise, Buchhaltung usw.)</t>
  </si>
  <si>
    <t>produktive Tage</t>
  </si>
  <si>
    <t>durchschnittliche Tagesarbeitsstunden</t>
  </si>
  <si>
    <t>produktive Arbeitsstunden jährlich</t>
  </si>
  <si>
    <t>Ermittlung des Mindestumsatzes</t>
  </si>
  <si>
    <t>Gesamtkosten in €</t>
  </si>
  <si>
    <t>Auslastung in % (Erfahrungswerte)</t>
  </si>
  <si>
    <t>Auslastung in Stunden</t>
  </si>
  <si>
    <t>zu erzielende Mindestumsatz pro Stunde in €</t>
  </si>
  <si>
    <t>Vorlage 1</t>
  </si>
  <si>
    <t>Notwendige und angestrebte  Privatentnahmen</t>
  </si>
  <si>
    <t>Privatausgaben</t>
  </si>
  <si>
    <t>notwendig (1. Jahr) mtl.</t>
  </si>
  <si>
    <t>notwendig (1. Jahr) gesamt</t>
  </si>
  <si>
    <t>angestrebt mtl.</t>
  </si>
  <si>
    <t>angestrebt jährlich</t>
  </si>
  <si>
    <t>Miete inkl. Nebenkosten und Strom</t>
  </si>
  <si>
    <t>Gebäudeaufwendungen inkl. Nebenkosten</t>
  </si>
  <si>
    <t>Kosten des täglichen Bedarfs (Essen, Trinken, Kleidung)</t>
  </si>
  <si>
    <t>Freizeit</t>
  </si>
  <si>
    <t>Telefon, Fernsehen, Radio (Privat)</t>
  </si>
  <si>
    <t>private KfZ-Kosten (Steuern, Versicherungen, Verbrauch, Reparaturen)</t>
  </si>
  <si>
    <t>Kosten für öff. Verkehrsmittel</t>
  </si>
  <si>
    <t>Sachversicherungen (Haftpflicht-, Hausrat-, Unfall-, Rechtschutzversicherung etc.)</t>
  </si>
  <si>
    <t>Altersvorsorge (Rentenversicherung, Lebensversicherung, BU)</t>
  </si>
  <si>
    <t>Kranken- und Pflegeversicherung</t>
  </si>
  <si>
    <t>Arbeitslosenversicherung</t>
  </si>
  <si>
    <t>Kosten für Kinderbetreuung</t>
  </si>
  <si>
    <t>Unterhaltszahlungen an andere</t>
  </si>
  <si>
    <t>Zins- und Tilgungsverpflichtungen</t>
  </si>
  <si>
    <t>Rücklage für Urlaub, Neuanschaffungen, Ausbildung der Kinder</t>
  </si>
  <si>
    <t>Rücklagen Einkommenssteuer (30% vom angestrebten Gewinn)</t>
  </si>
  <si>
    <t>sonstiges</t>
  </si>
  <si>
    <t>Summe</t>
  </si>
  <si>
    <t>Gründungszuschuss (ALG-I) bzw. Einstiegsgeld (ALG-II) in Höhe von</t>
  </si>
  <si>
    <t xml:space="preserve"> Euro soll beantragt werden.</t>
  </si>
  <si>
    <t>Vorlage 2</t>
  </si>
  <si>
    <t>Kapitalbedarfs- und Finanzierungsplanung (ohne MwSt.)</t>
  </si>
  <si>
    <t>Kapitalbedarf</t>
  </si>
  <si>
    <t>Finanzierung</t>
  </si>
  <si>
    <t>Investitionen</t>
  </si>
  <si>
    <t>Eigenkapital</t>
  </si>
  <si>
    <t>Grundstücke, Gebäude (Kauf)</t>
  </si>
  <si>
    <t>Barvermögen</t>
  </si>
  <si>
    <t>Maschinen, Geräte, Werkzeuge</t>
  </si>
  <si>
    <t>Sacheinlagen</t>
  </si>
  <si>
    <t>EDV (Hard- und Software)</t>
  </si>
  <si>
    <t>Summe Eigenkapital</t>
  </si>
  <si>
    <t>Bürokommunikation (Telefon, Fax, Kopierer …)</t>
  </si>
  <si>
    <t>Einrichtung (Büro, Laden, Lager …)</t>
  </si>
  <si>
    <t>Fahrzeuge</t>
  </si>
  <si>
    <t>Kaufpreis bei Unternehmensübernahmen</t>
  </si>
  <si>
    <t>Summe Investitionen</t>
  </si>
  <si>
    <t>Betriebsmittelbedarf</t>
  </si>
  <si>
    <t>Fremdkapital</t>
  </si>
  <si>
    <t>Renovierungskosten, Umbaukosten</t>
  </si>
  <si>
    <t>öff. Kreditprogramme</t>
  </si>
  <si>
    <t>Warenerstausstattung</t>
  </si>
  <si>
    <t>Hausbankdarlehen</t>
  </si>
  <si>
    <t>Beratungskosten</t>
  </si>
  <si>
    <t>Verwandtendarlehen</t>
  </si>
  <si>
    <t>Summe Fremdkapital</t>
  </si>
  <si>
    <t>Vorfinanzierung von Aufträgen</t>
  </si>
  <si>
    <t>Reserve für ungeplante Ausgaben/Verzögerungen</t>
  </si>
  <si>
    <t>Summe Betriebsmittelbedarf</t>
  </si>
  <si>
    <t>Gründungskosten</t>
  </si>
  <si>
    <t>Kaution, Makler-Courtage</t>
  </si>
  <si>
    <t>Anmeldung, Genehmigung</t>
  </si>
  <si>
    <t>Werbe- und Marketingkosten</t>
  </si>
  <si>
    <t>Weiterbildungs- und Seminarkosten</t>
  </si>
  <si>
    <t>Summe Gründungskosten</t>
  </si>
  <si>
    <t>Summe Kapitalbedarf</t>
  </si>
  <si>
    <t>Summe Kapitalherkunft</t>
  </si>
  <si>
    <t>Vorlage 3</t>
  </si>
  <si>
    <t>Rentabilitätsvorschau (ohne MwSt.)</t>
  </si>
  <si>
    <t>1. Umsatzplanung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</si>
  <si>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</si>
  <si>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</si>
  <si>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</si>
  <si>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</si>
  <si>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</si>
  <si>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</si>
  <si>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</si>
  <si>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</si>
  <si>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</si>
  <si>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</si>
  <si>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</si>
  <si>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</si>
  <si>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Umsatzbereich 1</t>
  </si>
  <si>
    <t>Umsatzbereich 2</t>
  </si>
  <si>
    <t>Umsatzbereich 3</t>
  </si>
  <si>
    <t>Summe Umsatzplanung</t>
  </si>
  <si>
    <t>2. Material- und Wareneinsatz</t>
  </si>
  <si>
    <t>Summe Material- und Wareneinsatz</t>
  </si>
  <si>
    <t>3. Kosten</t>
  </si>
  <si>
    <t>Personalkosten</t>
  </si>
  <si>
    <t>Sozialabgaben für Personal</t>
  </si>
  <si>
    <t>Raumkosten incl. Nebenkosten und Strom</t>
  </si>
  <si>
    <t>KfZ-Kosten (Kraftstoff, Vers., Steuern)</t>
  </si>
  <si>
    <t>Büro (Telefon, Büromaterial, Zeitschriften)</t>
  </si>
  <si>
    <t>Werbung</t>
  </si>
  <si>
    <t>Reisekosten</t>
  </si>
  <si>
    <t>Versicherungen, Beiträge</t>
  </si>
  <si>
    <t>Rechtsberatung, Unternehmensberatung</t>
  </si>
  <si>
    <t>Steuerberatung</t>
  </si>
  <si>
    <t>Zinsen</t>
  </si>
  <si>
    <t>Abschreibungen</t>
  </si>
  <si>
    <t>Leasing</t>
  </si>
  <si>
    <t>Fortbildungskosten</t>
  </si>
  <si>
    <t>sonst. Kosten (Reparatur, Unvorhersehbares etc.)</t>
  </si>
  <si>
    <t>Summe Kosten</t>
  </si>
  <si>
    <t xml:space="preserve"> = Gewinn/Verlust</t>
  </si>
  <si>
    <t>Vorlage 4b</t>
  </si>
  <si>
    <t>im Handel</t>
  </si>
  <si>
    <t>Beispielrechnung: Einzelhandel</t>
  </si>
  <si>
    <t>ohne Berücksichtigung des Wareneinsatzes</t>
  </si>
  <si>
    <t>erforderlicher Mindestumsatz</t>
  </si>
  <si>
    <t>Berechnung der jährlichen Verkaufszeit</t>
  </si>
  <si>
    <t>Feiertage</t>
  </si>
  <si>
    <t>Sonstige/Urlaub</t>
  </si>
  <si>
    <t>Summe unproduktive Tage</t>
  </si>
  <si>
    <t>Verkaufstage</t>
  </si>
  <si>
    <t>Öffnungszeiten beispielhaft</t>
  </si>
  <si>
    <t>Werktage von 10.00 - 18.00 Uhr</t>
  </si>
  <si>
    <t>Samstage von 10.00 - 13.00 Uhr</t>
  </si>
  <si>
    <t>Öffnungstage</t>
  </si>
  <si>
    <t>Anzahl Tage/Jahr</t>
  </si>
  <si>
    <t>Öffnungsstunden</t>
  </si>
  <si>
    <t>Gesamt-stunden</t>
  </si>
  <si>
    <t>Werktage</t>
  </si>
  <si>
    <t>Gesamt</t>
  </si>
  <si>
    <t>Berechnung der Handelsspanne</t>
  </si>
  <si>
    <t>Betrag in Euro</t>
  </si>
  <si>
    <t>Prozent</t>
  </si>
  <si>
    <t>Umsatz</t>
  </si>
  <si>
    <t>abzüglich Wareneinsatz</t>
  </si>
  <si>
    <t>Rohgewinn</t>
  </si>
  <si>
    <t>Durchschnittliche Handelsspanne in %:</t>
  </si>
  <si>
    <t>Ermittlung des Mindestumsatzes unter Berücksichtigung des Wareneinsatzes</t>
  </si>
  <si>
    <t>Mindestumsatz</t>
  </si>
  <si>
    <t>=</t>
  </si>
  <si>
    <t>betriebliche Kosten + Unternehmerlohn</t>
  </si>
  <si>
    <t>Handelsspanne in %</t>
  </si>
  <si>
    <t>27.000 + 24.000</t>
  </si>
  <si>
    <t>Euro pro Jahr</t>
  </si>
  <si>
    <t>Euro pro Tag (282 Tage)</t>
  </si>
  <si>
    <t>Vorlage 5a</t>
  </si>
  <si>
    <t>Liquiditätsplanung 1. Jahr</t>
  </si>
  <si>
    <t>1. Einzahlungen</t>
  </si>
  <si>
    <t>Umsatzsteuer</t>
  </si>
  <si>
    <t>Kreditaufnahme / Eigenkapital</t>
  </si>
  <si>
    <t>sonstige Einzahlungen</t>
  </si>
  <si>
    <t>Summe Einzahlungen</t>
  </si>
  <si>
    <t>2. Auszahlungen</t>
  </si>
  <si>
    <t>Materialeinsatz Umsatzbereich 1</t>
  </si>
  <si>
    <t>Materialeinsatz Umsatzbereich 2</t>
  </si>
  <si>
    <t>Materialeinsatz Umsatzbereich 3</t>
  </si>
  <si>
    <t>sonst. Auszahlungen (Reparatur, Unvorhersehbares etc.)</t>
  </si>
  <si>
    <t>Vorsteuer</t>
  </si>
  <si>
    <t>Gewerbesteuer</t>
  </si>
  <si>
    <t>Tilgung</t>
  </si>
  <si>
    <t>Privatentnahmen</t>
  </si>
  <si>
    <t>Umsatzsteuerzahllast</t>
  </si>
  <si>
    <t>Summe Auszahlungen</t>
  </si>
  <si>
    <t>Saldovortrag aus Vormonat</t>
  </si>
  <si>
    <t>Liquiditätssaldo</t>
  </si>
  <si>
    <t>Liquiditätssaldo kumuliert</t>
  </si>
  <si>
    <t>Vorlage 5b</t>
  </si>
  <si>
    <t>Liquiditätsplanung 2. Jahr</t>
  </si>
  <si>
    <t>Vorlage 5c</t>
  </si>
  <si>
    <t>Liquiditätsplanung 3. Jahr</t>
  </si>
  <si>
    <t>Vorlage 6</t>
  </si>
  <si>
    <t>Liquiditätsplanung (ohne MwSt.)</t>
  </si>
  <si>
    <t>Anlaufkosten (lfd. Betriebskosten für die ersten 3-6 Monate)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</si>
</sst>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48"/>
      <color indexed="22"/>
      <name val="Arial"/>
      <family val="2"/>
    </font>
    <font>
      <u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i/>
      <sz val="10"/>
      <name val="Arial"/>
      <family val="2"/>
    </font>
    <font>
      <sz val="20"/>
      <color indexed="23"/>
      <name val="Century Gothic"/>
      <family val="2"/>
    </font>
    <font>
      <sz val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0"/>
      <name val="Arial"/>
      <family val="2"/>
    </font>
    <font>
      <sz val="18"/>
      <color indexed="23"/>
      <name val="Century Gothic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7">
    <xf numFmtId="0" fontId="0" fillId="0" borderId="0" xfId="0"/>
    <xf numFmtId="0" fontId="1" fillId="0" borderId="11" xfId="1" applyBorder="1" applyAlignment="1">
      <alignment wrapText="1"/>
    </xf>
    <xf numFmtId="0" fontId="15" fillId="3" borderId="11" xfId="1" applyFont="1" applyFill="1" applyBorder="1" applyAlignment="1">
      <alignment horizontal="center" wrapText="1"/>
    </xf>
    <xf numFmtId="0" fontId="5" fillId="0" borderId="11" xfId="1" applyFont="1" applyFill="1" applyBorder="1"/>
    <xf numFmtId="0" fontId="15" fillId="5" borderId="11" xfId="1" applyFont="1" applyFill="1" applyBorder="1" applyAlignment="1">
      <alignment horizontal="center" wrapText="1"/>
    </xf>
    <xf numFmtId="0" fontId="1" fillId="6" borderId="11" xfId="1" applyFill="1" applyBorder="1"/>
    <xf numFmtId="0" fontId="22" fillId="0" borderId="0" xfId="1" applyFont="1" applyFill="1"/>
    <xf numFmtId="0" fontId="23" fillId="0" borderId="0" xfId="1" applyFont="1" applyFill="1"/>
    <xf numFmtId="0" fontId="24" fillId="0" borderId="0" xfId="1" applyFont="1" applyFill="1"/>
    <xf numFmtId="0" fontId="1" fillId="0" borderId="0" xfId="1" applyFill="1"/>
    <xf numFmtId="3" fontId="1" fillId="0" borderId="0" xfId="1" applyNumberFormat="1" applyFill="1"/>
    <xf numFmtId="3" fontId="19" fillId="0" borderId="0" xfId="1" applyNumberFormat="1" applyFont="1" applyFill="1"/>
    <xf numFmtId="0" fontId="5" fillId="0" borderId="0" xfId="1" applyFont="1" applyFill="1"/>
    <xf numFmtId="0" fontId="19" fillId="0" borderId="0" xfId="1" applyFont="1" applyFill="1"/>
    <xf numFmtId="0" fontId="1" fillId="0" borderId="1" xfId="1" applyBorder="1"/>
    <xf numFmtId="0" fontId="1" fillId="0" borderId="0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2" fillId="0" borderId="1" xfId="1" applyFont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6" xfId="1" applyBorder="1"/>
    <xf numFmtId="0" fontId="1" fillId="0" borderId="7" xfId="1" applyBorder="1"/>
    <xf numFmtId="0" fontId="1" fillId="0" borderId="12" xfId="1" applyBorder="1"/>
    <xf numFmtId="0" fontId="2" fillId="0" borderId="6" xfId="1" applyFont="1" applyBorder="1"/>
    <xf numFmtId="0" fontId="1" fillId="0" borderId="4" xfId="1" applyFill="1" applyBorder="1"/>
    <xf numFmtId="0" fontId="15" fillId="3" borderId="6" xfId="1" applyFont="1" applyFill="1" applyBorder="1"/>
    <xf numFmtId="0" fontId="15" fillId="3" borderId="7" xfId="1" applyFont="1" applyFill="1" applyBorder="1"/>
    <xf numFmtId="0" fontId="15" fillId="3" borderId="12" xfId="1" applyFont="1" applyFill="1" applyBorder="1"/>
    <xf numFmtId="0" fontId="16" fillId="3" borderId="7" xfId="1" applyFont="1" applyFill="1" applyBorder="1"/>
    <xf numFmtId="0" fontId="16" fillId="3" borderId="12" xfId="1" applyFont="1" applyFill="1" applyBorder="1"/>
    <xf numFmtId="0" fontId="15" fillId="3" borderId="8" xfId="1" applyFont="1" applyFill="1" applyBorder="1"/>
    <xf numFmtId="0" fontId="16" fillId="3" borderId="9" xfId="1" applyFont="1" applyFill="1" applyBorder="1"/>
    <xf numFmtId="3" fontId="1" fillId="0" borderId="2" xfId="1" applyNumberFormat="1" applyBorder="1"/>
    <xf numFmtId="3" fontId="16" fillId="3" borderId="12" xfId="1" applyNumberFormat="1" applyFont="1" applyFill="1" applyBorder="1"/>
    <xf numFmtId="0" fontId="13" fillId="0" borderId="0" xfId="1" applyFont="1" applyFill="1"/>
    <xf numFmtId="0" fontId="3" fillId="0" borderId="0" xfId="1" applyFont="1" applyFill="1"/>
    <xf numFmtId="0" fontId="1" fillId="0" borderId="0" xfId="1" applyFill="1" applyBorder="1"/>
    <xf numFmtId="0" fontId="1" fillId="0" borderId="2" xfId="1" applyFill="1" applyBorder="1"/>
    <xf numFmtId="0" fontId="17" fillId="3" borderId="11" xfId="1" applyFont="1" applyFill="1" applyBorder="1"/>
    <xf numFmtId="3" fontId="1" fillId="0" borderId="0" xfId="1" applyNumberFormat="1"/>
    <xf numFmtId="0" fontId="18" fillId="0" borderId="0" xfId="1" applyFont="1"/>
    <xf numFmtId="3" fontId="19" fillId="0" borderId="0" xfId="1" applyNumberFormat="1" applyFont="1"/>
    <xf numFmtId="0" fontId="15" fillId="5" borderId="6" xfId="1" applyNumberFormat="1" applyFont="1" applyFill="1" applyBorder="1"/>
    <xf numFmtId="0" fontId="15" fillId="5" borderId="7" xfId="1" applyFont="1" applyFill="1" applyBorder="1"/>
    <xf numFmtId="3" fontId="17" fillId="3" borderId="11" xfId="1" applyNumberFormat="1" applyFont="1" applyFill="1" applyBorder="1"/>
    <xf numFmtId="3" fontId="20" fillId="0" borderId="0" xfId="1" applyNumberFormat="1" applyFont="1"/>
    <xf numFmtId="0" fontId="5" fillId="0" borderId="0" xfId="2"/>
    <xf numFmtId="0" fontId="2" fillId="0" borderId="0" xfId="2" applyFont="1"/>
    <xf numFmtId="0" fontId="3" fillId="0" borderId="0" xfId="2" applyFont="1"/>
    <xf numFmtId="0" fontId="2" fillId="0" borderId="3" xfId="2" applyFont="1" applyBorder="1"/>
    <xf numFmtId="0" fontId="2" fillId="0" borderId="4" xfId="2" applyFont="1" applyBorder="1"/>
    <xf numFmtId="0" fontId="2" fillId="0" borderId="0" xfId="2" applyFont="1" applyBorder="1"/>
    <xf numFmtId="0" fontId="2" fillId="0" borderId="5" xfId="2" applyFont="1" applyBorder="1"/>
    <xf numFmtId="0" fontId="5" fillId="0" borderId="0" xfId="2" applyFont="1"/>
    <xf numFmtId="0" fontId="2" fillId="0" borderId="6" xfId="2" applyFont="1" applyBorder="1"/>
    <xf numFmtId="0" fontId="2" fillId="0" borderId="7" xfId="2" applyFont="1" applyBorder="1"/>
    <xf numFmtId="0" fontId="5" fillId="0" borderId="7" xfId="2" applyFont="1" applyBorder="1"/>
    <xf numFmtId="0" fontId="5" fillId="0" borderId="12" xfId="2" applyFont="1" applyBorder="1"/>
    <xf numFmtId="0" fontId="5" fillId="0" borderId="6" xfId="2" applyFont="1" applyBorder="1"/>
    <xf numFmtId="0" fontId="12" fillId="0" borderId="0" xfId="2" applyFont="1" applyAlignment="1">
      <alignment horizontal="right"/>
    </xf>
    <xf numFmtId="0" fontId="13" fillId="0" borderId="0" xfId="2" applyFont="1"/>
    <xf numFmtId="0" fontId="5" fillId="0" borderId="0" xfId="2" applyFont="1" applyAlignment="1">
      <alignment vertical="center"/>
    </xf>
    <xf numFmtId="9" fontId="5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4" xfId="2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2" fillId="2" borderId="6" xfId="2" applyFont="1" applyFill="1" applyBorder="1" applyAlignment="1">
      <alignment vertical="center"/>
    </xf>
    <xf numFmtId="0" fontId="2" fillId="2" borderId="7" xfId="2" applyFont="1" applyFill="1" applyBorder="1" applyAlignment="1">
      <alignment vertical="center"/>
    </xf>
    <xf numFmtId="3" fontId="2" fillId="2" borderId="11" xfId="2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3" fontId="5" fillId="0" borderId="0" xfId="2" applyNumberFormat="1" applyFont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2" fillId="0" borderId="12" xfId="2" applyFont="1" applyFill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5" fillId="0" borderId="12" xfId="2" applyFont="1" applyFill="1" applyBorder="1" applyAlignment="1">
      <alignment vertical="center"/>
    </xf>
    <xf numFmtId="3" fontId="5" fillId="0" borderId="11" xfId="2" applyNumberFormat="1" applyFont="1" applyFill="1" applyBorder="1" applyAlignment="1">
      <alignment vertical="center"/>
    </xf>
    <xf numFmtId="3" fontId="5" fillId="0" borderId="11" xfId="2" applyNumberFormat="1" applyFont="1" applyBorder="1" applyAlignment="1">
      <alignment vertical="center"/>
    </xf>
    <xf numFmtId="0" fontId="2" fillId="2" borderId="3" xfId="2" applyFont="1" applyFill="1" applyBorder="1" applyAlignment="1">
      <alignment vertical="center"/>
    </xf>
    <xf numFmtId="0" fontId="2" fillId="2" borderId="4" xfId="2" applyFont="1" applyFill="1" applyBorder="1" applyAlignment="1">
      <alignment vertical="center"/>
    </xf>
    <xf numFmtId="0" fontId="2" fillId="2" borderId="5" xfId="2" applyFont="1" applyFill="1" applyBorder="1" applyAlignment="1">
      <alignment vertical="center"/>
    </xf>
    <xf numFmtId="3" fontId="2" fillId="0" borderId="0" xfId="2" applyNumberFormat="1" applyFont="1" applyBorder="1"/>
    <xf numFmtId="0" fontId="19" fillId="0" borderId="0" xfId="2" applyFont="1"/>
    <xf numFmtId="0" fontId="20" fillId="0" borderId="0" xfId="2" applyFont="1" applyBorder="1"/>
    <xf numFmtId="0" fontId="20" fillId="0" borderId="7" xfId="2" applyFont="1" applyBorder="1"/>
    <xf numFmtId="1" fontId="2" fillId="0" borderId="12" xfId="2" applyNumberFormat="1" applyFont="1" applyBorder="1"/>
    <xf numFmtId="3" fontId="2" fillId="0" borderId="12" xfId="2" applyNumberFormat="1" applyFont="1" applyBorder="1"/>
    <xf numFmtId="9" fontId="5" fillId="0" borderId="11" xfId="2" applyNumberFormat="1" applyFont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3" fontId="5" fillId="0" borderId="13" xfId="2" applyNumberFormat="1" applyFont="1" applyFill="1" applyBorder="1" applyAlignment="1">
      <alignment vertical="center"/>
    </xf>
    <xf numFmtId="0" fontId="2" fillId="0" borderId="8" xfId="2" applyFont="1" applyFill="1" applyBorder="1"/>
    <xf numFmtId="0" fontId="20" fillId="0" borderId="9" xfId="2" applyFont="1" applyFill="1" applyBorder="1"/>
    <xf numFmtId="0" fontId="20" fillId="0" borderId="10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0" fillId="0" borderId="4" xfId="2" applyFont="1" applyFill="1" applyBorder="1"/>
    <xf numFmtId="1" fontId="2" fillId="0" borderId="5" xfId="2" applyNumberFormat="1" applyFont="1" applyFill="1" applyBorder="1"/>
    <xf numFmtId="0" fontId="10" fillId="0" borderId="0" xfId="2" applyFont="1" applyAlignment="1">
      <alignment vertical="center"/>
    </xf>
    <xf numFmtId="0" fontId="5" fillId="0" borderId="6" xfId="2" applyFont="1" applyFill="1" applyBorder="1"/>
    <xf numFmtId="0" fontId="5" fillId="0" borderId="7" xfId="2" applyFont="1" applyFill="1" applyBorder="1"/>
    <xf numFmtId="0" fontId="5" fillId="0" borderId="12" xfId="2" applyFont="1" applyFill="1" applyBorder="1"/>
    <xf numFmtId="0" fontId="5" fillId="0" borderId="0" xfId="2"/>
    <xf numFmtId="0" fontId="2" fillId="0" borderId="0" xfId="2" applyFont="1"/>
    <xf numFmtId="0" fontId="2" fillId="0" borderId="3" xfId="2" applyFont="1" applyBorder="1"/>
    <xf numFmtId="0" fontId="2" fillId="0" borderId="4" xfId="2" applyFont="1" applyBorder="1"/>
    <xf numFmtId="0" fontId="2" fillId="2" borderId="6" xfId="2" applyFont="1" applyFill="1" applyBorder="1"/>
    <xf numFmtId="0" fontId="2" fillId="2" borderId="7" xfId="2" applyFont="1" applyFill="1" applyBorder="1"/>
    <xf numFmtId="0" fontId="2" fillId="0" borderId="0" xfId="2" applyFont="1" applyBorder="1"/>
    <xf numFmtId="0" fontId="2" fillId="0" borderId="11" xfId="2" applyFont="1" applyBorder="1"/>
    <xf numFmtId="0" fontId="2" fillId="0" borderId="5" xfId="2" applyFont="1" applyBorder="1"/>
    <xf numFmtId="0" fontId="5" fillId="0" borderId="0" xfId="2" applyFont="1"/>
    <xf numFmtId="0" fontId="6" fillId="0" borderId="0" xfId="2" applyFont="1"/>
    <xf numFmtId="0" fontId="5" fillId="0" borderId="0" xfId="2" applyFont="1" applyAlignment="1"/>
    <xf numFmtId="0" fontId="9" fillId="0" borderId="0" xfId="2" applyFont="1"/>
    <xf numFmtId="0" fontId="5" fillId="0" borderId="4" xfId="2" applyFont="1" applyBorder="1"/>
    <xf numFmtId="0" fontId="5" fillId="0" borderId="5" xfId="2" applyFont="1" applyBorder="1"/>
    <xf numFmtId="0" fontId="2" fillId="0" borderId="11" xfId="2" applyFont="1" applyBorder="1" applyAlignment="1">
      <alignment horizontal="center"/>
    </xf>
    <xf numFmtId="0" fontId="5" fillId="0" borderId="1" xfId="2" applyFont="1" applyBorder="1"/>
    <xf numFmtId="0" fontId="5" fillId="0" borderId="0" xfId="2" applyFont="1" applyBorder="1"/>
    <xf numFmtId="3" fontId="5" fillId="0" borderId="13" xfId="2" applyNumberFormat="1" applyFont="1" applyBorder="1"/>
    <xf numFmtId="3" fontId="2" fillId="2" borderId="11" xfId="2" applyNumberFormat="1" applyFont="1" applyFill="1" applyBorder="1"/>
    <xf numFmtId="3" fontId="5" fillId="0" borderId="0" xfId="2" applyNumberFormat="1" applyFont="1" applyBorder="1"/>
    <xf numFmtId="0" fontId="2" fillId="0" borderId="6" xfId="2" applyFont="1" applyFill="1" applyBorder="1"/>
    <xf numFmtId="0" fontId="2" fillId="0" borderId="7" xfId="2" applyFont="1" applyFill="1" applyBorder="1"/>
    <xf numFmtId="0" fontId="2" fillId="0" borderId="12" xfId="2" applyFont="1" applyFill="1" applyBorder="1"/>
    <xf numFmtId="0" fontId="5" fillId="0" borderId="3" xfId="2" applyFont="1" applyBorder="1"/>
    <xf numFmtId="0" fontId="5" fillId="0" borderId="7" xfId="2" applyFont="1" applyBorder="1"/>
    <xf numFmtId="0" fontId="5" fillId="0" borderId="12" xfId="2" applyFont="1" applyBorder="1"/>
    <xf numFmtId="0" fontId="5" fillId="0" borderId="6" xfId="2" applyFont="1" applyBorder="1"/>
    <xf numFmtId="3" fontId="5" fillId="0" borderId="11" xfId="2" applyNumberFormat="1" applyFont="1" applyBorder="1"/>
    <xf numFmtId="0" fontId="5" fillId="0" borderId="0" xfId="2" applyFont="1" applyAlignment="1">
      <alignment wrapText="1"/>
    </xf>
    <xf numFmtId="0" fontId="2" fillId="0" borderId="11" xfId="2" applyFont="1" applyBorder="1" applyAlignment="1">
      <alignment wrapText="1"/>
    </xf>
    <xf numFmtId="0" fontId="5" fillId="0" borderId="11" xfId="2" applyFont="1" applyBorder="1"/>
    <xf numFmtId="0" fontId="10" fillId="0" borderId="0" xfId="2" applyFont="1" applyAlignment="1"/>
    <xf numFmtId="1" fontId="5" fillId="0" borderId="0" xfId="2" applyNumberFormat="1" applyFont="1"/>
    <xf numFmtId="0" fontId="5" fillId="0" borderId="2" xfId="2" applyFont="1" applyBorder="1"/>
    <xf numFmtId="0" fontId="5" fillId="0" borderId="2" xfId="2" applyFont="1" applyBorder="1" applyAlignment="1"/>
    <xf numFmtId="0" fontId="5" fillId="2" borderId="1" xfId="2" applyFont="1" applyFill="1" applyBorder="1"/>
    <xf numFmtId="0" fontId="5" fillId="2" borderId="0" xfId="2" applyFont="1" applyFill="1" applyBorder="1" applyAlignment="1">
      <alignment horizontal="center"/>
    </xf>
    <xf numFmtId="1" fontId="5" fillId="2" borderId="0" xfId="2" applyNumberFormat="1" applyFont="1" applyFill="1" applyBorder="1"/>
    <xf numFmtId="0" fontId="5" fillId="2" borderId="0" xfId="2" applyFont="1" applyFill="1" applyBorder="1"/>
    <xf numFmtId="0" fontId="5" fillId="2" borderId="2" xfId="2" applyFont="1" applyFill="1" applyBorder="1"/>
    <xf numFmtId="3" fontId="5" fillId="0" borderId="0" xfId="2" applyNumberFormat="1" applyFont="1"/>
    <xf numFmtId="0" fontId="11" fillId="0" borderId="0" xfId="2" applyFont="1" applyAlignment="1"/>
    <xf numFmtId="3" fontId="2" fillId="0" borderId="0" xfId="2" applyNumberFormat="1" applyFont="1"/>
    <xf numFmtId="3" fontId="2" fillId="0" borderId="11" xfId="2" applyNumberFormat="1" applyFont="1" applyBorder="1"/>
    <xf numFmtId="0" fontId="12" fillId="0" borderId="0" xfId="2" applyFont="1" applyAlignment="1">
      <alignment horizontal="right"/>
    </xf>
    <xf numFmtId="0" fontId="5" fillId="0" borderId="1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2" fillId="0" borderId="11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3" fontId="5" fillId="0" borderId="11" xfId="2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164" fontId="5" fillId="0" borderId="11" xfId="2" applyNumberFormat="1" applyFont="1" applyBorder="1" applyAlignment="1">
      <alignment vertical="center"/>
    </xf>
    <xf numFmtId="1" fontId="5" fillId="0" borderId="0" xfId="2" applyNumberFormat="1" applyFont="1" applyAlignment="1">
      <alignment vertical="center"/>
    </xf>
    <xf numFmtId="3" fontId="5" fillId="0" borderId="0" xfId="2" applyNumberFormat="1" applyFont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1" fillId="0" borderId="0" xfId="2" applyFont="1"/>
    <xf numFmtId="3" fontId="5" fillId="2" borderId="0" xfId="2" applyNumberFormat="1" applyFont="1" applyFill="1" applyBorder="1"/>
    <xf numFmtId="0" fontId="10" fillId="0" borderId="2" xfId="2" applyFont="1" applyBorder="1" applyAlignment="1">
      <alignment vertical="center"/>
    </xf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Border="1"/>
    <xf numFmtId="0" fontId="1" fillId="0" borderId="11" xfId="1" applyBorder="1"/>
    <xf numFmtId="0" fontId="2" fillId="0" borderId="11" xfId="1" applyFont="1" applyBorder="1"/>
    <xf numFmtId="0" fontId="5" fillId="0" borderId="11" xfId="1" applyFont="1" applyBorder="1"/>
    <xf numFmtId="3" fontId="2" fillId="0" borderId="0" xfId="1" applyNumberFormat="1" applyFont="1"/>
    <xf numFmtId="3" fontId="2" fillId="0" borderId="11" xfId="1" applyNumberFormat="1" applyFont="1" applyBorder="1"/>
    <xf numFmtId="0" fontId="12" fillId="0" borderId="0" xfId="1" applyFont="1" applyAlignment="1">
      <alignment horizontal="right"/>
    </xf>
    <xf numFmtId="0" fontId="13" fillId="0" borderId="0" xfId="1" applyFont="1"/>
    <xf numFmtId="3" fontId="2" fillId="0" borderId="0" xfId="1" applyNumberFormat="1" applyFont="1" applyBorder="1"/>
    <xf numFmtId="0" fontId="15" fillId="3" borderId="11" xfId="1" applyFont="1" applyFill="1" applyBorder="1"/>
    <xf numFmtId="0" fontId="17" fillId="3" borderId="11" xfId="1" applyFont="1" applyFill="1" applyBorder="1" applyAlignment="1">
      <alignment horizontal="center"/>
    </xf>
    <xf numFmtId="3" fontId="1" fillId="2" borderId="11" xfId="1" applyNumberFormat="1" applyFill="1" applyBorder="1"/>
    <xf numFmtId="3" fontId="1" fillId="0" borderId="11" xfId="1" applyNumberFormat="1" applyBorder="1"/>
    <xf numFmtId="3" fontId="2" fillId="4" borderId="11" xfId="1" applyNumberFormat="1" applyFont="1" applyFill="1" applyBorder="1"/>
    <xf numFmtId="0" fontId="5" fillId="6" borderId="11" xfId="1" applyFont="1" applyFill="1" applyBorder="1"/>
    <xf numFmtId="3" fontId="1" fillId="4" borderId="11" xfId="1" applyNumberFormat="1" applyFill="1" applyBorder="1"/>
    <xf numFmtId="3" fontId="17" fillId="3" borderId="11" xfId="1" applyNumberFormat="1" applyFont="1" applyFill="1" applyBorder="1" applyAlignment="1">
      <alignment horizontal="center"/>
    </xf>
    <xf numFmtId="0" fontId="1" fillId="0" borderId="0" xfId="1" applyFont="1" applyFill="1" applyBorder="1"/>
    <xf numFmtId="0" fontId="1" fillId="7" borderId="4" xfId="1" applyFill="1" applyBorder="1" applyProtection="1">
      <protection locked="0"/>
    </xf>
    <xf numFmtId="3" fontId="1" fillId="2" borderId="11" xfId="1" applyNumberFormat="1" applyFill="1" applyBorder="1" applyProtection="1">
      <protection locked="0"/>
    </xf>
    <xf numFmtId="165" fontId="1" fillId="2" borderId="11" xfId="1" applyNumberFormat="1" applyFill="1" applyBorder="1" applyProtection="1">
      <protection locked="0"/>
    </xf>
    <xf numFmtId="165" fontId="1" fillId="0" borderId="11" xfId="1" applyNumberFormat="1" applyBorder="1"/>
    <xf numFmtId="165" fontId="1" fillId="4" borderId="11" xfId="1" applyNumberFormat="1" applyFill="1" applyBorder="1"/>
    <xf numFmtId="165" fontId="2" fillId="0" borderId="11" xfId="1" applyNumberFormat="1" applyFont="1" applyBorder="1"/>
    <xf numFmtId="165" fontId="2" fillId="4" borderId="11" xfId="1" applyNumberFormat="1" applyFont="1" applyFill="1" applyBorder="1"/>
    <xf numFmtId="165" fontId="5" fillId="2" borderId="11" xfId="1" applyNumberFormat="1" applyFont="1" applyFill="1" applyBorder="1" applyProtection="1">
      <protection locked="0"/>
    </xf>
    <xf numFmtId="165" fontId="5" fillId="0" borderId="11" xfId="1" applyNumberFormat="1" applyFont="1" applyBorder="1"/>
    <xf numFmtId="165" fontId="5" fillId="0" borderId="11" xfId="1" applyNumberFormat="1" applyFont="1" applyFill="1" applyBorder="1"/>
    <xf numFmtId="165" fontId="2" fillId="4" borderId="11" xfId="1" applyNumberFormat="1" applyFont="1" applyFill="1" applyBorder="1" applyProtection="1">
      <protection locked="0"/>
    </xf>
    <xf numFmtId="165" fontId="19" fillId="2" borderId="11" xfId="1" applyNumberFormat="1" applyFont="1" applyFill="1" applyBorder="1" applyProtection="1">
      <protection locked="0"/>
    </xf>
    <xf numFmtId="165" fontId="15" fillId="5" borderId="11" xfId="1" applyNumberFormat="1" applyFont="1" applyFill="1" applyBorder="1"/>
    <xf numFmtId="165" fontId="1" fillId="2" borderId="14" xfId="1" applyNumberFormat="1" applyFill="1" applyBorder="1" applyProtection="1">
      <protection locked="0"/>
    </xf>
    <xf numFmtId="165" fontId="15" fillId="3" borderId="12" xfId="1" applyNumberFormat="1" applyFont="1" applyFill="1" applyBorder="1"/>
    <xf numFmtId="165" fontId="1" fillId="2" borderId="13" xfId="1" applyNumberFormat="1" applyFill="1" applyBorder="1" applyProtection="1">
      <protection locked="0"/>
    </xf>
    <xf numFmtId="165" fontId="1" fillId="0" borderId="14" xfId="1" applyNumberFormat="1" applyBorder="1"/>
    <xf numFmtId="165" fontId="5" fillId="6" borderId="11" xfId="1" applyNumberFormat="1" applyFont="1" applyFill="1" applyBorder="1"/>
    <xf numFmtId="165" fontId="1" fillId="2" borderId="11" xfId="1" applyNumberFormat="1" applyFont="1" applyFill="1" applyBorder="1" applyProtection="1">
      <protection locked="0"/>
    </xf>
    <xf numFmtId="0" fontId="8" fillId="0" borderId="0" xfId="2" applyFont="1" applyAlignment="1">
      <alignment vertical="center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Alignment="1"/>
    <xf numFmtId="0" fontId="13" fillId="0" borderId="0" xfId="2" applyFont="1" applyFill="1" applyBorder="1" applyAlignment="1">
      <alignment horizontal="left" vertical="top" wrapText="1"/>
    </xf>
    <xf numFmtId="0" fontId="14" fillId="0" borderId="0" xfId="2" applyFont="1" applyFill="1" applyAlignment="1"/>
    <xf numFmtId="0" fontId="13" fillId="0" borderId="0" xfId="2" applyFont="1" applyBorder="1" applyAlignment="1">
      <alignment horizontal="left" vertical="top" wrapText="1"/>
    </xf>
    <xf numFmtId="0" fontId="14" fillId="0" borderId="0" xfId="2" applyFont="1" applyAlignment="1"/>
    <xf numFmtId="0" fontId="7" fillId="0" borderId="0" xfId="2" applyFont="1" applyBorder="1" applyAlignment="1">
      <alignment horizontal="left" vertical="top" wrapText="1"/>
    </xf>
    <xf numFmtId="0" fontId="5" fillId="2" borderId="4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5" fillId="2" borderId="0" xfId="2" applyNumberFormat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9" fontId="5" fillId="2" borderId="9" xfId="2" applyNumberFormat="1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0" fontId="5" fillId="0" borderId="0" xfId="2" applyAlignment="1">
      <alignment vertical="center"/>
    </xf>
    <xf numFmtId="0" fontId="8" fillId="0" borderId="0" xfId="2" applyFont="1" applyAlignment="1"/>
    <xf numFmtId="0" fontId="5" fillId="0" borderId="0" xfId="2" applyAlignmen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E25" sqref="E25"/>
    </sheetView>
  </sheetViews>
  <sheetFormatPr baseColWidth="10" defaultRowHeight="15" x14ac:dyDescent="0.25"/>
  <cols>
    <col min="1" max="1" width="58.7109375" customWidth="1"/>
    <col min="2" max="5" width="12.7109375" customWidth="1"/>
  </cols>
  <sheetData>
    <row r="1" spans="1:5" x14ac:dyDescent="0.25">
      <c r="A1" s="182"/>
      <c r="B1" s="182"/>
      <c r="C1" s="191"/>
      <c r="D1" s="182"/>
      <c r="E1" s="191" t="s">
        <v>33</v>
      </c>
    </row>
    <row r="2" spans="1:5" ht="24" x14ac:dyDescent="0.35">
      <c r="A2" s="6" t="s">
        <v>34</v>
      </c>
      <c r="B2" s="7"/>
      <c r="C2" s="7"/>
      <c r="D2" s="8"/>
      <c r="E2" s="8"/>
    </row>
    <row r="4" spans="1:5" ht="39" x14ac:dyDescent="0.25">
      <c r="A4" s="194" t="s">
        <v>35</v>
      </c>
      <c r="B4" s="2" t="s">
        <v>36</v>
      </c>
      <c r="C4" s="2" t="s">
        <v>37</v>
      </c>
      <c r="D4" s="4" t="s">
        <v>38</v>
      </c>
      <c r="E4" s="4" t="s">
        <v>39</v>
      </c>
    </row>
    <row r="5" spans="1:5" x14ac:dyDescent="0.25">
      <c r="A5" s="186" t="s">
        <v>40</v>
      </c>
      <c r="B5" s="210"/>
      <c r="C5" s="211">
        <f>B5*12</f>
        <v>0</v>
      </c>
      <c r="D5" s="210"/>
      <c r="E5" s="212">
        <f>D5*12</f>
        <v>0</v>
      </c>
    </row>
    <row r="6" spans="1:5" x14ac:dyDescent="0.25">
      <c r="A6" s="186" t="s">
        <v>41</v>
      </c>
      <c r="B6" s="210"/>
      <c r="C6" s="211">
        <f t="shared" ref="C6:C21" si="0">B6*12</f>
        <v>0</v>
      </c>
      <c r="D6" s="210"/>
      <c r="E6" s="212">
        <f t="shared" ref="E6:E21" si="1">D6*12</f>
        <v>0</v>
      </c>
    </row>
    <row r="7" spans="1:5" x14ac:dyDescent="0.25">
      <c r="A7" s="186" t="s">
        <v>42</v>
      </c>
      <c r="B7" s="210"/>
      <c r="C7" s="211">
        <f t="shared" si="0"/>
        <v>0</v>
      </c>
      <c r="D7" s="210"/>
      <c r="E7" s="212">
        <f t="shared" si="1"/>
        <v>0</v>
      </c>
    </row>
    <row r="8" spans="1:5" x14ac:dyDescent="0.25">
      <c r="A8" s="186" t="s">
        <v>43</v>
      </c>
      <c r="B8" s="210"/>
      <c r="C8" s="211">
        <f t="shared" si="0"/>
        <v>0</v>
      </c>
      <c r="D8" s="210"/>
      <c r="E8" s="212">
        <f t="shared" si="1"/>
        <v>0</v>
      </c>
    </row>
    <row r="9" spans="1:5" x14ac:dyDescent="0.25">
      <c r="A9" s="186" t="s">
        <v>44</v>
      </c>
      <c r="B9" s="210"/>
      <c r="C9" s="211">
        <f t="shared" si="0"/>
        <v>0</v>
      </c>
      <c r="D9" s="210"/>
      <c r="E9" s="212">
        <f t="shared" si="1"/>
        <v>0</v>
      </c>
    </row>
    <row r="10" spans="1:5" x14ac:dyDescent="0.25">
      <c r="A10" s="186" t="s">
        <v>45</v>
      </c>
      <c r="B10" s="210"/>
      <c r="C10" s="211">
        <f t="shared" si="0"/>
        <v>0</v>
      </c>
      <c r="D10" s="210"/>
      <c r="E10" s="212">
        <f t="shared" si="1"/>
        <v>0</v>
      </c>
    </row>
    <row r="11" spans="1:5" x14ac:dyDescent="0.25">
      <c r="A11" s="186" t="s">
        <v>46</v>
      </c>
      <c r="B11" s="210"/>
      <c r="C11" s="211">
        <f t="shared" si="0"/>
        <v>0</v>
      </c>
      <c r="D11" s="210"/>
      <c r="E11" s="212">
        <f t="shared" si="1"/>
        <v>0</v>
      </c>
    </row>
    <row r="12" spans="1:5" ht="26.25" x14ac:dyDescent="0.25">
      <c r="A12" s="1" t="s">
        <v>47</v>
      </c>
      <c r="B12" s="210"/>
      <c r="C12" s="211">
        <f t="shared" si="0"/>
        <v>0</v>
      </c>
      <c r="D12" s="210"/>
      <c r="E12" s="212">
        <f t="shared" si="1"/>
        <v>0</v>
      </c>
    </row>
    <row r="13" spans="1:5" x14ac:dyDescent="0.25">
      <c r="A13" s="186" t="s">
        <v>48</v>
      </c>
      <c r="B13" s="210"/>
      <c r="C13" s="211">
        <f t="shared" si="0"/>
        <v>0</v>
      </c>
      <c r="D13" s="210"/>
      <c r="E13" s="212">
        <f t="shared" si="1"/>
        <v>0</v>
      </c>
    </row>
    <row r="14" spans="1:5" x14ac:dyDescent="0.25">
      <c r="A14" s="186" t="s">
        <v>49</v>
      </c>
      <c r="B14" s="210"/>
      <c r="C14" s="211">
        <f t="shared" si="0"/>
        <v>0</v>
      </c>
      <c r="D14" s="210"/>
      <c r="E14" s="212">
        <f t="shared" si="1"/>
        <v>0</v>
      </c>
    </row>
    <row r="15" spans="1:5" x14ac:dyDescent="0.25">
      <c r="A15" s="3" t="s">
        <v>50</v>
      </c>
      <c r="B15" s="210"/>
      <c r="C15" s="211">
        <f t="shared" si="0"/>
        <v>0</v>
      </c>
      <c r="D15" s="210"/>
      <c r="E15" s="212">
        <f t="shared" si="1"/>
        <v>0</v>
      </c>
    </row>
    <row r="16" spans="1:5" x14ac:dyDescent="0.25">
      <c r="A16" s="186" t="s">
        <v>51</v>
      </c>
      <c r="B16" s="210"/>
      <c r="C16" s="211">
        <f t="shared" si="0"/>
        <v>0</v>
      </c>
      <c r="D16" s="210"/>
      <c r="E16" s="212">
        <f t="shared" si="1"/>
        <v>0</v>
      </c>
    </row>
    <row r="17" spans="1:5" x14ac:dyDescent="0.25">
      <c r="A17" s="186" t="s">
        <v>52</v>
      </c>
      <c r="B17" s="210"/>
      <c r="C17" s="211">
        <f t="shared" si="0"/>
        <v>0</v>
      </c>
      <c r="D17" s="210"/>
      <c r="E17" s="212">
        <f t="shared" si="1"/>
        <v>0</v>
      </c>
    </row>
    <row r="18" spans="1:5" x14ac:dyDescent="0.25">
      <c r="A18" s="186" t="s">
        <v>53</v>
      </c>
      <c r="B18" s="210"/>
      <c r="C18" s="211">
        <f t="shared" si="0"/>
        <v>0</v>
      </c>
      <c r="D18" s="210"/>
      <c r="E18" s="212">
        <f t="shared" si="1"/>
        <v>0</v>
      </c>
    </row>
    <row r="19" spans="1:5" x14ac:dyDescent="0.25">
      <c r="A19" s="186" t="s">
        <v>54</v>
      </c>
      <c r="B19" s="210"/>
      <c r="C19" s="211">
        <f t="shared" si="0"/>
        <v>0</v>
      </c>
      <c r="D19" s="210"/>
      <c r="E19" s="212">
        <f t="shared" si="1"/>
        <v>0</v>
      </c>
    </row>
    <row r="20" spans="1:5" x14ac:dyDescent="0.25">
      <c r="A20" s="5" t="s">
        <v>55</v>
      </c>
      <c r="B20" s="221"/>
      <c r="C20" s="211">
        <f t="shared" si="0"/>
        <v>0</v>
      </c>
      <c r="D20" s="220">
        <f>'3 Rentabilitätsvorschau'!P36/12*0.3</f>
        <v>0</v>
      </c>
      <c r="E20" s="212">
        <f t="shared" si="1"/>
        <v>0</v>
      </c>
    </row>
    <row r="21" spans="1:5" x14ac:dyDescent="0.25">
      <c r="A21" s="186" t="s">
        <v>56</v>
      </c>
      <c r="B21" s="210"/>
      <c r="C21" s="211">
        <f t="shared" si="0"/>
        <v>0</v>
      </c>
      <c r="D21" s="210"/>
      <c r="E21" s="212">
        <f t="shared" si="1"/>
        <v>0</v>
      </c>
    </row>
    <row r="22" spans="1:5" x14ac:dyDescent="0.25">
      <c r="A22" s="187" t="s">
        <v>57</v>
      </c>
      <c r="B22" s="213">
        <f>SUM(B5:B21)</f>
        <v>0</v>
      </c>
      <c r="C22" s="209">
        <f t="shared" ref="C22:E22" si="2">SUM(C5:C21)</f>
        <v>0</v>
      </c>
      <c r="D22" s="213">
        <f t="shared" si="2"/>
        <v>0</v>
      </c>
      <c r="E22" s="209">
        <f t="shared" si="2"/>
        <v>0</v>
      </c>
    </row>
    <row r="23" spans="1:5" x14ac:dyDescent="0.25">
      <c r="A23" s="182"/>
      <c r="B23" s="43"/>
      <c r="C23" s="43"/>
      <c r="D23" s="45"/>
      <c r="E23" s="45"/>
    </row>
    <row r="24" spans="1:5" x14ac:dyDescent="0.25">
      <c r="A24" s="9"/>
      <c r="B24" s="10"/>
      <c r="C24" s="10"/>
      <c r="D24" s="11"/>
      <c r="E24" s="11"/>
    </row>
    <row r="25" spans="1:5" x14ac:dyDescent="0.25">
      <c r="A25" s="12" t="s">
        <v>58</v>
      </c>
      <c r="B25" s="203"/>
      <c r="C25" s="12" t="s">
        <v>59</v>
      </c>
      <c r="D25" s="13"/>
      <c r="E25" s="13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12" sqref="G12"/>
    </sheetView>
  </sheetViews>
  <sheetFormatPr baseColWidth="10" defaultRowHeight="15" x14ac:dyDescent="0.25"/>
  <cols>
    <col min="1" max="1" width="2.7109375" customWidth="1"/>
    <col min="8" max="8" width="2.7109375" customWidth="1"/>
  </cols>
  <sheetData>
    <row r="1" spans="1:13" x14ac:dyDescent="0.2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91" t="s">
        <v>60</v>
      </c>
    </row>
    <row r="2" spans="1:13" ht="26.25" x14ac:dyDescent="0.35">
      <c r="A2" s="38" t="s">
        <v>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3" x14ac:dyDescent="0.25">
      <c r="A4" s="29" t="s">
        <v>62</v>
      </c>
      <c r="B4" s="30"/>
      <c r="C4" s="30"/>
      <c r="D4" s="30"/>
      <c r="E4" s="30"/>
      <c r="F4" s="30"/>
      <c r="G4" s="31"/>
      <c r="H4" s="30" t="s">
        <v>63</v>
      </c>
      <c r="I4" s="30"/>
      <c r="J4" s="30"/>
      <c r="K4" s="30"/>
      <c r="L4" s="30"/>
      <c r="M4" s="31"/>
    </row>
    <row r="5" spans="1:13" x14ac:dyDescent="0.25">
      <c r="A5" s="21"/>
      <c r="B5" s="22"/>
      <c r="C5" s="22"/>
      <c r="D5" s="22"/>
      <c r="E5" s="22"/>
      <c r="F5" s="22"/>
      <c r="G5" s="23"/>
      <c r="H5" s="22"/>
      <c r="I5" s="22"/>
      <c r="J5" s="22"/>
      <c r="K5" s="22"/>
      <c r="L5" s="22"/>
      <c r="M5" s="23"/>
    </row>
    <row r="6" spans="1:13" x14ac:dyDescent="0.25">
      <c r="A6" s="29" t="s">
        <v>64</v>
      </c>
      <c r="B6" s="32"/>
      <c r="C6" s="32"/>
      <c r="D6" s="32"/>
      <c r="E6" s="32"/>
      <c r="F6" s="32"/>
      <c r="G6" s="33"/>
      <c r="H6" s="30" t="s">
        <v>65</v>
      </c>
      <c r="I6" s="32"/>
      <c r="J6" s="32"/>
      <c r="K6" s="32"/>
      <c r="L6" s="32"/>
      <c r="M6" s="37"/>
    </row>
    <row r="7" spans="1:13" x14ac:dyDescent="0.25">
      <c r="A7" s="24"/>
      <c r="B7" s="25" t="s">
        <v>66</v>
      </c>
      <c r="C7" s="25"/>
      <c r="D7" s="25"/>
      <c r="E7" s="25"/>
      <c r="F7" s="18"/>
      <c r="G7" s="216"/>
      <c r="H7" s="15"/>
      <c r="I7" s="15" t="s">
        <v>67</v>
      </c>
      <c r="J7" s="15"/>
      <c r="K7" s="15"/>
      <c r="L7" s="15"/>
      <c r="M7" s="218"/>
    </row>
    <row r="8" spans="1:13" x14ac:dyDescent="0.25">
      <c r="A8" s="14"/>
      <c r="B8" s="15" t="s">
        <v>68</v>
      </c>
      <c r="C8" s="15"/>
      <c r="D8" s="15"/>
      <c r="E8" s="15"/>
      <c r="F8" s="15"/>
      <c r="G8" s="205"/>
      <c r="H8" s="25"/>
      <c r="I8" s="25" t="s">
        <v>69</v>
      </c>
      <c r="J8" s="25"/>
      <c r="K8" s="25"/>
      <c r="L8" s="25"/>
      <c r="M8" s="205"/>
    </row>
    <row r="9" spans="1:13" x14ac:dyDescent="0.25">
      <c r="A9" s="24"/>
      <c r="B9" s="25" t="s">
        <v>70</v>
      </c>
      <c r="C9" s="25"/>
      <c r="D9" s="25"/>
      <c r="E9" s="25"/>
      <c r="F9" s="25"/>
      <c r="G9" s="205"/>
      <c r="H9" s="25"/>
      <c r="I9" s="25" t="s">
        <v>71</v>
      </c>
      <c r="J9" s="25"/>
      <c r="K9" s="25"/>
      <c r="L9" s="25"/>
      <c r="M9" s="206">
        <f>SUM(M7:M8)</f>
        <v>0</v>
      </c>
    </row>
    <row r="10" spans="1:13" x14ac:dyDescent="0.25">
      <c r="A10" s="14"/>
      <c r="B10" s="15" t="s">
        <v>72</v>
      </c>
      <c r="C10" s="15"/>
      <c r="D10" s="15"/>
      <c r="E10" s="15"/>
      <c r="F10" s="15"/>
      <c r="G10" s="205"/>
      <c r="H10" s="15"/>
      <c r="I10" s="15"/>
      <c r="J10" s="15"/>
      <c r="K10" s="15"/>
      <c r="L10" s="15"/>
      <c r="M10" s="36"/>
    </row>
    <row r="11" spans="1:13" x14ac:dyDescent="0.25">
      <c r="A11" s="24"/>
      <c r="B11" s="25" t="s">
        <v>73</v>
      </c>
      <c r="C11" s="25"/>
      <c r="D11" s="25"/>
      <c r="E11" s="25"/>
      <c r="F11" s="25"/>
      <c r="G11" s="205"/>
      <c r="H11" s="15"/>
      <c r="I11" s="15"/>
      <c r="J11" s="15"/>
      <c r="K11" s="15"/>
      <c r="L11" s="15"/>
      <c r="M11" s="36"/>
    </row>
    <row r="12" spans="1:13" x14ac:dyDescent="0.25">
      <c r="A12" s="14"/>
      <c r="B12" s="15" t="s">
        <v>74</v>
      </c>
      <c r="C12" s="15"/>
      <c r="D12" s="15"/>
      <c r="E12" s="15"/>
      <c r="F12" s="15"/>
      <c r="G12" s="205"/>
      <c r="H12" s="15"/>
      <c r="I12" s="15"/>
      <c r="J12" s="15"/>
      <c r="K12" s="15"/>
      <c r="L12" s="15"/>
      <c r="M12" s="36"/>
    </row>
    <row r="13" spans="1:13" x14ac:dyDescent="0.25">
      <c r="A13" s="24"/>
      <c r="B13" s="25" t="s">
        <v>75</v>
      </c>
      <c r="C13" s="25"/>
      <c r="D13" s="25"/>
      <c r="E13" s="25"/>
      <c r="F13" s="25"/>
      <c r="G13" s="205"/>
      <c r="H13" s="182"/>
      <c r="I13" s="182"/>
      <c r="J13" s="182"/>
      <c r="K13" s="182"/>
      <c r="L13" s="182"/>
      <c r="M13" s="36"/>
    </row>
    <row r="14" spans="1:13" x14ac:dyDescent="0.25">
      <c r="A14" s="17"/>
      <c r="B14" s="18" t="s">
        <v>76</v>
      </c>
      <c r="C14" s="18"/>
      <c r="D14" s="18"/>
      <c r="E14" s="18"/>
      <c r="F14" s="18"/>
      <c r="G14" s="206">
        <f>SUM(G7:G13)</f>
        <v>0</v>
      </c>
      <c r="H14" s="182"/>
      <c r="I14" s="182"/>
      <c r="J14" s="182"/>
      <c r="K14" s="182"/>
      <c r="L14" s="182"/>
      <c r="M14" s="36"/>
    </row>
    <row r="15" spans="1:13" x14ac:dyDescent="0.25">
      <c r="A15" s="14"/>
      <c r="B15" s="15"/>
      <c r="C15" s="15"/>
      <c r="D15" s="15"/>
      <c r="E15" s="15"/>
      <c r="F15" s="15"/>
      <c r="G15" s="36"/>
      <c r="H15" s="182"/>
      <c r="I15" s="182"/>
      <c r="J15" s="182"/>
      <c r="K15" s="182"/>
      <c r="L15" s="182"/>
      <c r="M15" s="36"/>
    </row>
    <row r="16" spans="1:13" x14ac:dyDescent="0.25">
      <c r="A16" s="34" t="s">
        <v>77</v>
      </c>
      <c r="B16" s="35"/>
      <c r="C16" s="35"/>
      <c r="D16" s="35"/>
      <c r="E16" s="35"/>
      <c r="F16" s="32"/>
      <c r="G16" s="37"/>
      <c r="H16" s="30" t="s">
        <v>78</v>
      </c>
      <c r="I16" s="32"/>
      <c r="J16" s="32"/>
      <c r="K16" s="32"/>
      <c r="L16" s="32"/>
      <c r="M16" s="37"/>
    </row>
    <row r="17" spans="1:13" x14ac:dyDescent="0.25">
      <c r="A17" s="27"/>
      <c r="B17" s="25" t="s">
        <v>79</v>
      </c>
      <c r="C17" s="25"/>
      <c r="D17" s="25"/>
      <c r="E17" s="25"/>
      <c r="F17" s="19"/>
      <c r="G17" s="216"/>
      <c r="H17" s="22"/>
      <c r="I17" s="22" t="s">
        <v>80</v>
      </c>
      <c r="J17" s="15"/>
      <c r="K17" s="15"/>
      <c r="L17" s="15"/>
      <c r="M17" s="218"/>
    </row>
    <row r="18" spans="1:13" x14ac:dyDescent="0.25">
      <c r="A18" s="20"/>
      <c r="B18" s="15" t="s">
        <v>81</v>
      </c>
      <c r="C18" s="15"/>
      <c r="D18" s="15"/>
      <c r="E18" s="15"/>
      <c r="F18" s="16"/>
      <c r="G18" s="205"/>
      <c r="H18" s="25"/>
      <c r="I18" s="25" t="s">
        <v>82</v>
      </c>
      <c r="J18" s="25"/>
      <c r="K18" s="25"/>
      <c r="L18" s="25"/>
      <c r="M18" s="205"/>
    </row>
    <row r="19" spans="1:13" x14ac:dyDescent="0.25">
      <c r="A19" s="27"/>
      <c r="B19" s="25" t="s">
        <v>83</v>
      </c>
      <c r="C19" s="25"/>
      <c r="D19" s="25"/>
      <c r="E19" s="25"/>
      <c r="F19" s="26"/>
      <c r="G19" s="205"/>
      <c r="H19" s="24"/>
      <c r="I19" s="25" t="s">
        <v>84</v>
      </c>
      <c r="J19" s="25"/>
      <c r="K19" s="25"/>
      <c r="L19" s="25"/>
      <c r="M19" s="205"/>
    </row>
    <row r="20" spans="1:13" x14ac:dyDescent="0.25">
      <c r="A20" s="14"/>
      <c r="B20" s="202" t="s">
        <v>197</v>
      </c>
      <c r="C20" s="40"/>
      <c r="D20" s="40"/>
      <c r="E20" s="40"/>
      <c r="F20" s="41"/>
      <c r="G20" s="205"/>
      <c r="H20" s="18"/>
      <c r="I20" s="28" t="s">
        <v>85</v>
      </c>
      <c r="J20" s="28"/>
      <c r="K20" s="28"/>
      <c r="L20" s="18"/>
      <c r="M20" s="219">
        <f>SUM(M17:M19)</f>
        <v>0</v>
      </c>
    </row>
    <row r="21" spans="1:13" x14ac:dyDescent="0.25">
      <c r="A21" s="24"/>
      <c r="B21" s="25" t="s">
        <v>86</v>
      </c>
      <c r="C21" s="25"/>
      <c r="D21" s="25"/>
      <c r="E21" s="25"/>
      <c r="F21" s="26"/>
      <c r="G21" s="205"/>
      <c r="H21" s="15"/>
      <c r="I21" s="15"/>
      <c r="J21" s="15"/>
      <c r="K21" s="15"/>
      <c r="L21" s="15"/>
      <c r="M21" s="36"/>
    </row>
    <row r="22" spans="1:13" x14ac:dyDescent="0.25">
      <c r="A22" s="24"/>
      <c r="B22" s="25" t="s">
        <v>87</v>
      </c>
      <c r="C22" s="25"/>
      <c r="D22" s="25"/>
      <c r="E22" s="25"/>
      <c r="F22" s="26"/>
      <c r="G22" s="205"/>
      <c r="H22" s="15"/>
      <c r="I22" s="15"/>
      <c r="J22" s="15"/>
      <c r="K22" s="15"/>
      <c r="L22" s="15"/>
      <c r="M22" s="36"/>
    </row>
    <row r="23" spans="1:13" x14ac:dyDescent="0.25">
      <c r="A23" s="17"/>
      <c r="B23" s="18" t="s">
        <v>88</v>
      </c>
      <c r="C23" s="18"/>
      <c r="D23" s="18"/>
      <c r="E23" s="18"/>
      <c r="F23" s="19"/>
      <c r="G23" s="206">
        <f>SUM(G17:G22)</f>
        <v>0</v>
      </c>
      <c r="H23" s="15"/>
      <c r="I23" s="15"/>
      <c r="J23" s="15"/>
      <c r="K23" s="15"/>
      <c r="L23" s="15"/>
      <c r="M23" s="36"/>
    </row>
    <row r="24" spans="1:13" x14ac:dyDescent="0.25">
      <c r="A24" s="14"/>
      <c r="B24" s="15"/>
      <c r="C24" s="15"/>
      <c r="D24" s="15"/>
      <c r="E24" s="15"/>
      <c r="F24" s="15"/>
      <c r="G24" s="36"/>
      <c r="H24" s="15"/>
      <c r="I24" s="15"/>
      <c r="J24" s="15"/>
      <c r="K24" s="15"/>
      <c r="L24" s="15"/>
      <c r="M24" s="36"/>
    </row>
    <row r="25" spans="1:13" x14ac:dyDescent="0.25">
      <c r="A25" s="29" t="s">
        <v>89</v>
      </c>
      <c r="B25" s="32"/>
      <c r="C25" s="32"/>
      <c r="D25" s="32"/>
      <c r="E25" s="32"/>
      <c r="F25" s="32"/>
      <c r="G25" s="37"/>
      <c r="H25" s="15"/>
      <c r="I25" s="15"/>
      <c r="J25" s="15"/>
      <c r="K25" s="15"/>
      <c r="L25" s="15"/>
      <c r="M25" s="36"/>
    </row>
    <row r="26" spans="1:13" x14ac:dyDescent="0.25">
      <c r="A26" s="14"/>
      <c r="B26" s="15" t="s">
        <v>90</v>
      </c>
      <c r="C26" s="15"/>
      <c r="D26" s="15"/>
      <c r="E26" s="15"/>
      <c r="F26" s="15"/>
      <c r="G26" s="216"/>
      <c r="H26" s="15"/>
      <c r="I26" s="15"/>
      <c r="J26" s="15"/>
      <c r="K26" s="15"/>
      <c r="L26" s="15"/>
      <c r="M26" s="36"/>
    </row>
    <row r="27" spans="1:13" x14ac:dyDescent="0.25">
      <c r="A27" s="24"/>
      <c r="B27" s="25" t="s">
        <v>91</v>
      </c>
      <c r="C27" s="25"/>
      <c r="D27" s="25"/>
      <c r="E27" s="25"/>
      <c r="F27" s="26"/>
      <c r="G27" s="205"/>
      <c r="H27" s="15"/>
      <c r="I27" s="15"/>
      <c r="J27" s="15"/>
      <c r="K27" s="15"/>
      <c r="L27" s="15"/>
      <c r="M27" s="36"/>
    </row>
    <row r="28" spans="1:13" x14ac:dyDescent="0.25">
      <c r="A28" s="14"/>
      <c r="B28" s="15" t="s">
        <v>92</v>
      </c>
      <c r="C28" s="15"/>
      <c r="D28" s="15"/>
      <c r="E28" s="15"/>
      <c r="F28" s="15"/>
      <c r="G28" s="205"/>
      <c r="H28" s="15"/>
      <c r="I28" s="15"/>
      <c r="J28" s="15"/>
      <c r="K28" s="15"/>
      <c r="L28" s="15"/>
      <c r="M28" s="36"/>
    </row>
    <row r="29" spans="1:13" x14ac:dyDescent="0.25">
      <c r="A29" s="24"/>
      <c r="B29" s="25" t="s">
        <v>93</v>
      </c>
      <c r="C29" s="25"/>
      <c r="D29" s="25"/>
      <c r="E29" s="25"/>
      <c r="F29" s="26"/>
      <c r="G29" s="205"/>
      <c r="H29" s="15"/>
      <c r="I29" s="15"/>
      <c r="J29" s="15"/>
      <c r="K29" s="15"/>
      <c r="L29" s="15"/>
      <c r="M29" s="36"/>
    </row>
    <row r="30" spans="1:13" x14ac:dyDescent="0.25">
      <c r="A30" s="24"/>
      <c r="B30" s="25" t="s">
        <v>94</v>
      </c>
      <c r="C30" s="25"/>
      <c r="D30" s="25"/>
      <c r="E30" s="25"/>
      <c r="F30" s="26"/>
      <c r="G30" s="206">
        <f>SUM(G26:G29)</f>
        <v>0</v>
      </c>
      <c r="H30" s="15"/>
      <c r="I30" s="15"/>
      <c r="J30" s="15"/>
      <c r="K30" s="15"/>
      <c r="L30" s="15"/>
      <c r="M30" s="36"/>
    </row>
    <row r="31" spans="1:13" x14ac:dyDescent="0.25">
      <c r="A31" s="14"/>
      <c r="B31" s="15"/>
      <c r="C31" s="15"/>
      <c r="D31" s="15"/>
      <c r="E31" s="15"/>
      <c r="F31" s="15"/>
      <c r="G31" s="36"/>
      <c r="H31" s="182"/>
      <c r="I31" s="182"/>
      <c r="J31" s="182"/>
      <c r="K31" s="182"/>
      <c r="L31" s="182"/>
      <c r="M31" s="36"/>
    </row>
    <row r="32" spans="1:13" x14ac:dyDescent="0.25">
      <c r="A32" s="29" t="s">
        <v>95</v>
      </c>
      <c r="B32" s="32"/>
      <c r="C32" s="32"/>
      <c r="D32" s="32"/>
      <c r="E32" s="32"/>
      <c r="F32" s="32"/>
      <c r="G32" s="217">
        <f>G14+G23+G30</f>
        <v>0</v>
      </c>
      <c r="H32" s="30" t="s">
        <v>96</v>
      </c>
      <c r="I32" s="32"/>
      <c r="J32" s="32"/>
      <c r="K32" s="32"/>
      <c r="L32" s="32"/>
      <c r="M32" s="217">
        <f>M9+M20</f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workbookViewId="0">
      <selection activeCell="P34" sqref="P34"/>
    </sheetView>
  </sheetViews>
  <sheetFormatPr baseColWidth="10" defaultRowHeight="15" x14ac:dyDescent="0.25"/>
  <cols>
    <col min="1" max="1" width="2.7109375" customWidth="1"/>
    <col min="2" max="2" width="42.7109375" bestFit="1" customWidth="1"/>
    <col min="3" max="17" width="9.42578125" customWidth="1"/>
  </cols>
  <sheetData>
    <row r="1" spans="1:17" x14ac:dyDescent="0.2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91"/>
      <c r="Q1" s="191" t="s">
        <v>97</v>
      </c>
    </row>
    <row r="2" spans="1:17" ht="26.25" x14ac:dyDescent="0.35">
      <c r="A2" s="192" t="s">
        <v>98</v>
      </c>
      <c r="B2" s="184"/>
      <c r="C2" s="184"/>
      <c r="D2" s="184"/>
      <c r="E2" s="184"/>
      <c r="F2" s="184"/>
      <c r="G2" s="183"/>
      <c r="H2" s="184"/>
      <c r="I2" s="184"/>
      <c r="J2" s="184"/>
      <c r="K2" s="184"/>
      <c r="L2" s="184"/>
      <c r="M2" s="184"/>
      <c r="N2" s="184"/>
      <c r="O2" s="184"/>
      <c r="P2" s="184"/>
      <c r="Q2" s="44"/>
    </row>
    <row r="4" spans="1:17" x14ac:dyDescent="0.25">
      <c r="A4" s="194" t="s">
        <v>99</v>
      </c>
      <c r="B4" s="194"/>
      <c r="C4" s="195" t="s">
        <v>100</v>
      </c>
      <c r="D4" s="195" t="s">
        <v>101</v>
      </c>
      <c r="E4" s="195" t="s">
        <v>102</v>
      </c>
      <c r="F4" s="195" t="s">
        <v>103</v>
      </c>
      <c r="G4" s="195" t="s">
        <v>104</v>
      </c>
      <c r="H4" s="195" t="s">
        <v>105</v>
      </c>
      <c r="I4" s="195" t="s">
        <v>106</v>
      </c>
      <c r="J4" s="195" t="s">
        <v>107</v>
      </c>
      <c r="K4" s="195" t="s">
        <v>108</v>
      </c>
      <c r="L4" s="195" t="s">
        <v>109</v>
      </c>
      <c r="M4" s="195" t="s">
        <v>110</v>
      </c>
      <c r="N4" s="195" t="s">
        <v>111</v>
      </c>
      <c r="O4" s="42" t="s">
        <v>5</v>
      </c>
      <c r="P4" s="42" t="s">
        <v>6</v>
      </c>
      <c r="Q4" s="42" t="s">
        <v>7</v>
      </c>
    </row>
    <row r="5" spans="1:17" x14ac:dyDescent="0.25">
      <c r="A5" s="186"/>
      <c r="B5" s="186" t="s">
        <v>112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>
        <f>SUM(C5:N5)</f>
        <v>0</v>
      </c>
      <c r="P5" s="205"/>
      <c r="Q5" s="214"/>
    </row>
    <row r="6" spans="1:17" x14ac:dyDescent="0.25">
      <c r="A6" s="186"/>
      <c r="B6" s="186" t="s">
        <v>113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6">
        <f t="shared" ref="O6:O7" si="0">SUM(C6:N6)</f>
        <v>0</v>
      </c>
      <c r="P6" s="205"/>
      <c r="Q6" s="214"/>
    </row>
    <row r="7" spans="1:17" x14ac:dyDescent="0.25">
      <c r="A7" s="186"/>
      <c r="B7" s="186" t="s">
        <v>114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6">
        <f t="shared" si="0"/>
        <v>0</v>
      </c>
      <c r="P7" s="205"/>
      <c r="Q7" s="214"/>
    </row>
    <row r="8" spans="1:17" x14ac:dyDescent="0.25">
      <c r="A8" s="186"/>
      <c r="B8" s="187" t="s">
        <v>115</v>
      </c>
      <c r="C8" s="208">
        <f>SUM(C5:C7)</f>
        <v>0</v>
      </c>
      <c r="D8" s="208">
        <f t="shared" ref="D8:Q8" si="1">SUM(D5:D7)</f>
        <v>0</v>
      </c>
      <c r="E8" s="208">
        <f t="shared" si="1"/>
        <v>0</v>
      </c>
      <c r="F8" s="208">
        <f t="shared" si="1"/>
        <v>0</v>
      </c>
      <c r="G8" s="208">
        <f t="shared" si="1"/>
        <v>0</v>
      </c>
      <c r="H8" s="208">
        <f t="shared" si="1"/>
        <v>0</v>
      </c>
      <c r="I8" s="208">
        <f t="shared" si="1"/>
        <v>0</v>
      </c>
      <c r="J8" s="208">
        <f t="shared" si="1"/>
        <v>0</v>
      </c>
      <c r="K8" s="208">
        <f t="shared" si="1"/>
        <v>0</v>
      </c>
      <c r="L8" s="208">
        <f t="shared" si="1"/>
        <v>0</v>
      </c>
      <c r="M8" s="208">
        <f t="shared" si="1"/>
        <v>0</v>
      </c>
      <c r="N8" s="208">
        <f t="shared" si="1"/>
        <v>0</v>
      </c>
      <c r="O8" s="208">
        <f>SUM(O5:O7)</f>
        <v>0</v>
      </c>
      <c r="P8" s="208">
        <f t="shared" si="1"/>
        <v>0</v>
      </c>
      <c r="Q8" s="208">
        <f t="shared" si="1"/>
        <v>0</v>
      </c>
    </row>
    <row r="9" spans="1:17" x14ac:dyDescent="0.25">
      <c r="A9" s="182"/>
      <c r="B9" s="18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5"/>
    </row>
    <row r="10" spans="1:17" x14ac:dyDescent="0.25">
      <c r="A10" s="182"/>
      <c r="B10" s="18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5"/>
    </row>
    <row r="11" spans="1:17" x14ac:dyDescent="0.25">
      <c r="A11" s="194" t="s">
        <v>116</v>
      </c>
      <c r="B11" s="194"/>
      <c r="C11" s="201" t="s">
        <v>100</v>
      </c>
      <c r="D11" s="201" t="s">
        <v>101</v>
      </c>
      <c r="E11" s="201" t="s">
        <v>102</v>
      </c>
      <c r="F11" s="201" t="s">
        <v>103</v>
      </c>
      <c r="G11" s="201" t="s">
        <v>104</v>
      </c>
      <c r="H11" s="201" t="s">
        <v>105</v>
      </c>
      <c r="I11" s="201" t="s">
        <v>106</v>
      </c>
      <c r="J11" s="201" t="s">
        <v>107</v>
      </c>
      <c r="K11" s="201" t="s">
        <v>108</v>
      </c>
      <c r="L11" s="201" t="s">
        <v>109</v>
      </c>
      <c r="M11" s="201" t="s">
        <v>110</v>
      </c>
      <c r="N11" s="201" t="s">
        <v>111</v>
      </c>
      <c r="O11" s="48" t="s">
        <v>5</v>
      </c>
      <c r="P11" s="48" t="s">
        <v>6</v>
      </c>
      <c r="Q11" s="48" t="s">
        <v>7</v>
      </c>
    </row>
    <row r="12" spans="1:17" x14ac:dyDescent="0.25">
      <c r="A12" s="186"/>
      <c r="B12" s="186" t="s">
        <v>112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6">
        <f>SUM(C12:N12)</f>
        <v>0</v>
      </c>
      <c r="P12" s="205"/>
      <c r="Q12" s="214"/>
    </row>
    <row r="13" spans="1:17" x14ac:dyDescent="0.25">
      <c r="A13" s="186"/>
      <c r="B13" s="186" t="s">
        <v>113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6">
        <f>SUM(C13:N13)</f>
        <v>0</v>
      </c>
      <c r="P13" s="205"/>
      <c r="Q13" s="214"/>
    </row>
    <row r="14" spans="1:17" x14ac:dyDescent="0.25">
      <c r="A14" s="186"/>
      <c r="B14" s="186" t="s">
        <v>114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6">
        <f t="shared" ref="O14" si="2">SUM(C14:N14)</f>
        <v>0</v>
      </c>
      <c r="P14" s="205"/>
      <c r="Q14" s="214"/>
    </row>
    <row r="15" spans="1:17" x14ac:dyDescent="0.25">
      <c r="A15" s="187"/>
      <c r="B15" s="187" t="s">
        <v>117</v>
      </c>
      <c r="C15" s="208">
        <f>SUM(C12:C14)</f>
        <v>0</v>
      </c>
      <c r="D15" s="208">
        <f t="shared" ref="D15" si="3">SUM(D12:D14)</f>
        <v>0</v>
      </c>
      <c r="E15" s="208">
        <f t="shared" ref="E15" si="4">SUM(E12:E14)</f>
        <v>0</v>
      </c>
      <c r="F15" s="208">
        <f t="shared" ref="F15" si="5">SUM(F12:F14)</f>
        <v>0</v>
      </c>
      <c r="G15" s="208">
        <f t="shared" ref="G15" si="6">SUM(G12:G14)</f>
        <v>0</v>
      </c>
      <c r="H15" s="208">
        <f t="shared" ref="H15" si="7">SUM(H12:H14)</f>
        <v>0</v>
      </c>
      <c r="I15" s="208">
        <f t="shared" ref="I15" si="8">SUM(I12:I14)</f>
        <v>0</v>
      </c>
      <c r="J15" s="208">
        <f t="shared" ref="J15" si="9">SUM(J12:J14)</f>
        <v>0</v>
      </c>
      <c r="K15" s="208">
        <f t="shared" ref="K15" si="10">SUM(K12:K14)</f>
        <v>0</v>
      </c>
      <c r="L15" s="208">
        <f t="shared" ref="L15" si="11">SUM(L12:L14)</f>
        <v>0</v>
      </c>
      <c r="M15" s="208">
        <f t="shared" ref="M15" si="12">SUM(M12:M14)</f>
        <v>0</v>
      </c>
      <c r="N15" s="208">
        <f t="shared" ref="N15" si="13">SUM(N12:N14)</f>
        <v>0</v>
      </c>
      <c r="O15" s="208">
        <f>SUM(O12:O14)</f>
        <v>0</v>
      </c>
      <c r="P15" s="208">
        <f t="shared" ref="P15" si="14">SUM(P12:P14)</f>
        <v>0</v>
      </c>
      <c r="Q15" s="208">
        <f t="shared" ref="Q15" si="15">SUM(Q12:Q14)</f>
        <v>0</v>
      </c>
    </row>
    <row r="16" spans="1:17" x14ac:dyDescent="0.25">
      <c r="A16" s="185"/>
      <c r="B16" s="185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89"/>
      <c r="Q16" s="49"/>
    </row>
    <row r="17" spans="1:17" x14ac:dyDescent="0.25">
      <c r="A17" s="185"/>
      <c r="B17" s="185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89"/>
      <c r="Q17" s="49"/>
    </row>
    <row r="18" spans="1:17" x14ac:dyDescent="0.25">
      <c r="A18" s="194" t="s">
        <v>118</v>
      </c>
      <c r="B18" s="194"/>
      <c r="C18" s="201" t="s">
        <v>100</v>
      </c>
      <c r="D18" s="201" t="s">
        <v>101</v>
      </c>
      <c r="E18" s="201" t="s">
        <v>102</v>
      </c>
      <c r="F18" s="201" t="s">
        <v>103</v>
      </c>
      <c r="G18" s="201" t="s">
        <v>104</v>
      </c>
      <c r="H18" s="201" t="s">
        <v>105</v>
      </c>
      <c r="I18" s="201" t="s">
        <v>106</v>
      </c>
      <c r="J18" s="201" t="s">
        <v>107</v>
      </c>
      <c r="K18" s="201" t="s">
        <v>108</v>
      </c>
      <c r="L18" s="201" t="s">
        <v>109</v>
      </c>
      <c r="M18" s="201" t="s">
        <v>110</v>
      </c>
      <c r="N18" s="201" t="s">
        <v>111</v>
      </c>
      <c r="O18" s="48" t="s">
        <v>5</v>
      </c>
      <c r="P18" s="48" t="s">
        <v>6</v>
      </c>
      <c r="Q18" s="48" t="s">
        <v>7</v>
      </c>
    </row>
    <row r="19" spans="1:17" x14ac:dyDescent="0.25">
      <c r="A19" s="186"/>
      <c r="B19" s="186" t="s">
        <v>119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6">
        <f>SUM(C19:N19)</f>
        <v>0</v>
      </c>
      <c r="P19" s="205"/>
      <c r="Q19" s="214"/>
    </row>
    <row r="20" spans="1:17" x14ac:dyDescent="0.25">
      <c r="A20" s="186"/>
      <c r="B20" s="186" t="s">
        <v>120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6">
        <f t="shared" ref="O20:O33" si="16">SUM(C20:N20)</f>
        <v>0</v>
      </c>
      <c r="P20" s="205"/>
      <c r="Q20" s="214"/>
    </row>
    <row r="21" spans="1:17" x14ac:dyDescent="0.25">
      <c r="A21" s="186"/>
      <c r="B21" s="186" t="s">
        <v>121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6">
        <f t="shared" si="16"/>
        <v>0</v>
      </c>
      <c r="P21" s="205"/>
      <c r="Q21" s="214"/>
    </row>
    <row r="22" spans="1:17" x14ac:dyDescent="0.25">
      <c r="A22" s="186"/>
      <c r="B22" s="186" t="s">
        <v>122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6">
        <f t="shared" si="16"/>
        <v>0</v>
      </c>
      <c r="P22" s="205"/>
      <c r="Q22" s="214"/>
    </row>
    <row r="23" spans="1:17" x14ac:dyDescent="0.25">
      <c r="A23" s="186"/>
      <c r="B23" s="186" t="s">
        <v>123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6">
        <f t="shared" si="16"/>
        <v>0</v>
      </c>
      <c r="P23" s="205"/>
      <c r="Q23" s="214"/>
    </row>
    <row r="24" spans="1:17" x14ac:dyDescent="0.25">
      <c r="A24" s="186"/>
      <c r="B24" s="186" t="s">
        <v>124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6">
        <f t="shared" si="16"/>
        <v>0</v>
      </c>
      <c r="P24" s="205"/>
      <c r="Q24" s="214"/>
    </row>
    <row r="25" spans="1:17" x14ac:dyDescent="0.25">
      <c r="A25" s="186"/>
      <c r="B25" s="186" t="s">
        <v>125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6">
        <f t="shared" si="16"/>
        <v>0</v>
      </c>
      <c r="P25" s="205"/>
      <c r="Q25" s="214"/>
    </row>
    <row r="26" spans="1:17" x14ac:dyDescent="0.25">
      <c r="A26" s="186"/>
      <c r="B26" s="186" t="s">
        <v>126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6">
        <f t="shared" si="16"/>
        <v>0</v>
      </c>
      <c r="P26" s="205"/>
      <c r="Q26" s="214"/>
    </row>
    <row r="27" spans="1:17" x14ac:dyDescent="0.25">
      <c r="A27" s="186"/>
      <c r="B27" s="186" t="s">
        <v>127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6">
        <f t="shared" si="16"/>
        <v>0</v>
      </c>
      <c r="P27" s="205"/>
      <c r="Q27" s="214"/>
    </row>
    <row r="28" spans="1:17" x14ac:dyDescent="0.25">
      <c r="A28" s="186"/>
      <c r="B28" s="186" t="s">
        <v>128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6">
        <f t="shared" si="16"/>
        <v>0</v>
      </c>
      <c r="P28" s="205"/>
      <c r="Q28" s="214"/>
    </row>
    <row r="29" spans="1:17" x14ac:dyDescent="0.25">
      <c r="A29" s="186"/>
      <c r="B29" s="186" t="s">
        <v>129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6">
        <f t="shared" si="16"/>
        <v>0</v>
      </c>
      <c r="P29" s="205"/>
      <c r="Q29" s="214"/>
    </row>
    <row r="30" spans="1:17" x14ac:dyDescent="0.25">
      <c r="A30" s="186"/>
      <c r="B30" s="186" t="s">
        <v>130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6">
        <f t="shared" si="16"/>
        <v>0</v>
      </c>
      <c r="P30" s="205"/>
      <c r="Q30" s="214"/>
    </row>
    <row r="31" spans="1:17" x14ac:dyDescent="0.25">
      <c r="A31" s="186"/>
      <c r="B31" s="186" t="s">
        <v>131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6">
        <f t="shared" si="16"/>
        <v>0</v>
      </c>
      <c r="P31" s="205"/>
      <c r="Q31" s="214"/>
    </row>
    <row r="32" spans="1:17" x14ac:dyDescent="0.25">
      <c r="A32" s="186"/>
      <c r="B32" s="186" t="s">
        <v>132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6">
        <f t="shared" si="16"/>
        <v>0</v>
      </c>
      <c r="P32" s="205"/>
      <c r="Q32" s="214"/>
    </row>
    <row r="33" spans="1:17" x14ac:dyDescent="0.25">
      <c r="A33" s="186"/>
      <c r="B33" s="199" t="s">
        <v>133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6">
        <f t="shared" si="16"/>
        <v>0</v>
      </c>
      <c r="P33" s="205"/>
      <c r="Q33" s="214"/>
    </row>
    <row r="34" spans="1:17" x14ac:dyDescent="0.25">
      <c r="A34" s="187"/>
      <c r="B34" s="187" t="s">
        <v>134</v>
      </c>
      <c r="C34" s="208">
        <f>SUM(C19:C33)</f>
        <v>0</v>
      </c>
      <c r="D34" s="208">
        <f t="shared" ref="D34:Q34" si="17">SUM(D19:D33)</f>
        <v>0</v>
      </c>
      <c r="E34" s="208">
        <f t="shared" si="17"/>
        <v>0</v>
      </c>
      <c r="F34" s="208">
        <f t="shared" si="17"/>
        <v>0</v>
      </c>
      <c r="G34" s="208">
        <f t="shared" si="17"/>
        <v>0</v>
      </c>
      <c r="H34" s="208">
        <f t="shared" si="17"/>
        <v>0</v>
      </c>
      <c r="I34" s="208">
        <f t="shared" si="17"/>
        <v>0</v>
      </c>
      <c r="J34" s="208">
        <f t="shared" si="17"/>
        <v>0</v>
      </c>
      <c r="K34" s="208">
        <f t="shared" si="17"/>
        <v>0</v>
      </c>
      <c r="L34" s="208">
        <f t="shared" si="17"/>
        <v>0</v>
      </c>
      <c r="M34" s="208">
        <f t="shared" si="17"/>
        <v>0</v>
      </c>
      <c r="N34" s="208">
        <f>SUM(N19:N33)</f>
        <v>0</v>
      </c>
      <c r="O34" s="208">
        <f t="shared" si="17"/>
        <v>0</v>
      </c>
      <c r="P34" s="208">
        <f t="shared" si="17"/>
        <v>0</v>
      </c>
      <c r="Q34" s="208">
        <f t="shared" si="17"/>
        <v>0</v>
      </c>
    </row>
    <row r="35" spans="1:17" x14ac:dyDescent="0.25">
      <c r="A35" s="182"/>
      <c r="B35" s="18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5"/>
    </row>
    <row r="36" spans="1:17" x14ac:dyDescent="0.25">
      <c r="A36" s="46" t="s">
        <v>135</v>
      </c>
      <c r="B36" s="47"/>
      <c r="C36" s="215">
        <f>C8-C15-C34</f>
        <v>0</v>
      </c>
      <c r="D36" s="215">
        <f t="shared" ref="D36:Q36" si="18">D8-D15-D34</f>
        <v>0</v>
      </c>
      <c r="E36" s="215">
        <f t="shared" si="18"/>
        <v>0</v>
      </c>
      <c r="F36" s="215">
        <f t="shared" si="18"/>
        <v>0</v>
      </c>
      <c r="G36" s="215">
        <f t="shared" si="18"/>
        <v>0</v>
      </c>
      <c r="H36" s="215">
        <f t="shared" si="18"/>
        <v>0</v>
      </c>
      <c r="I36" s="215">
        <f t="shared" si="18"/>
        <v>0</v>
      </c>
      <c r="J36" s="215">
        <f t="shared" si="18"/>
        <v>0</v>
      </c>
      <c r="K36" s="215">
        <f t="shared" si="18"/>
        <v>0</v>
      </c>
      <c r="L36" s="215">
        <f t="shared" si="18"/>
        <v>0</v>
      </c>
      <c r="M36" s="215">
        <f t="shared" si="18"/>
        <v>0</v>
      </c>
      <c r="N36" s="215">
        <f t="shared" si="18"/>
        <v>0</v>
      </c>
      <c r="O36" s="215">
        <f t="shared" si="18"/>
        <v>0</v>
      </c>
      <c r="P36" s="215">
        <f t="shared" si="18"/>
        <v>0</v>
      </c>
      <c r="Q36" s="215">
        <f t="shared" si="18"/>
        <v>0</v>
      </c>
    </row>
  </sheetData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/>
  </sheetViews>
  <sheetFormatPr baseColWidth="10" defaultRowHeight="15" x14ac:dyDescent="0.25"/>
  <cols>
    <col min="1" max="1" width="8.42578125" customWidth="1"/>
    <col min="2" max="3" width="12.85546875" customWidth="1"/>
    <col min="4" max="4" width="19.42578125" customWidth="1"/>
    <col min="5" max="7" width="11.28515625" customWidth="1"/>
  </cols>
  <sheetData>
    <row r="1" spans="1:7" x14ac:dyDescent="0.25">
      <c r="A1" s="50"/>
      <c r="B1" s="50"/>
      <c r="C1" s="50"/>
      <c r="D1" s="50"/>
      <c r="E1" s="50"/>
      <c r="F1" s="50"/>
      <c r="G1" s="63" t="s">
        <v>0</v>
      </c>
    </row>
    <row r="2" spans="1:7" ht="26.25" x14ac:dyDescent="0.35">
      <c r="A2" s="64" t="s">
        <v>1</v>
      </c>
      <c r="B2" s="52"/>
      <c r="C2" s="52"/>
      <c r="D2" s="52"/>
      <c r="E2" s="52"/>
      <c r="F2" s="52"/>
      <c r="G2" s="52"/>
    </row>
    <row r="3" spans="1:7" ht="26.25" x14ac:dyDescent="0.35">
      <c r="A3" s="64" t="s">
        <v>2</v>
      </c>
      <c r="B3" s="52"/>
      <c r="C3" s="52"/>
      <c r="D3" s="52"/>
      <c r="E3" s="52"/>
      <c r="F3" s="52"/>
      <c r="G3" s="52"/>
    </row>
    <row r="4" spans="1:7" x14ac:dyDescent="0.25">
      <c r="A4" s="57"/>
      <c r="B4" s="57"/>
      <c r="C4" s="57"/>
      <c r="D4" s="57"/>
      <c r="E4" s="57"/>
      <c r="F4" s="57"/>
      <c r="G4" s="57"/>
    </row>
    <row r="5" spans="1:7" x14ac:dyDescent="0.25">
      <c r="A5" s="223" t="s">
        <v>3</v>
      </c>
      <c r="B5" s="224"/>
      <c r="C5" s="224"/>
      <c r="D5" s="224"/>
      <c r="E5" s="224"/>
      <c r="F5" s="224"/>
      <c r="G5" s="224"/>
    </row>
    <row r="6" spans="1:7" x14ac:dyDescent="0.25">
      <c r="A6" s="65"/>
      <c r="B6" s="65"/>
      <c r="C6" s="65"/>
      <c r="D6" s="66"/>
      <c r="E6" s="65"/>
      <c r="F6" s="65"/>
      <c r="G6" s="65"/>
    </row>
    <row r="7" spans="1:7" x14ac:dyDescent="0.25">
      <c r="A7" s="222">
        <v>1</v>
      </c>
      <c r="B7" s="67" t="s">
        <v>4</v>
      </c>
      <c r="C7" s="68"/>
      <c r="D7" s="68"/>
      <c r="E7" s="65"/>
      <c r="F7" s="65"/>
      <c r="G7" s="65"/>
    </row>
    <row r="8" spans="1:7" x14ac:dyDescent="0.25">
      <c r="A8" s="222"/>
      <c r="B8" s="69"/>
      <c r="C8" s="68"/>
      <c r="D8" s="68"/>
      <c r="E8" s="65"/>
      <c r="F8" s="65"/>
      <c r="G8" s="65"/>
    </row>
    <row r="9" spans="1:7" x14ac:dyDescent="0.25">
      <c r="A9" s="222"/>
      <c r="B9" s="100"/>
      <c r="C9" s="100"/>
      <c r="D9" s="101"/>
      <c r="E9" s="102" t="s">
        <v>5</v>
      </c>
      <c r="F9" s="102" t="s">
        <v>6</v>
      </c>
      <c r="G9" s="102" t="s">
        <v>7</v>
      </c>
    </row>
    <row r="10" spans="1:7" x14ac:dyDescent="0.25">
      <c r="A10" s="222"/>
      <c r="B10" s="103" t="s">
        <v>8</v>
      </c>
      <c r="C10" s="104"/>
      <c r="D10" s="104"/>
      <c r="E10" s="105">
        <f>1000*12</f>
        <v>12000</v>
      </c>
      <c r="F10" s="105">
        <f>1200*12</f>
        <v>14400</v>
      </c>
      <c r="G10" s="105">
        <f>1300*12</f>
        <v>15600</v>
      </c>
    </row>
    <row r="11" spans="1:7" x14ac:dyDescent="0.25">
      <c r="A11" s="113"/>
      <c r="B11" s="103" t="s">
        <v>9</v>
      </c>
      <c r="C11" s="104"/>
      <c r="D11" s="104"/>
      <c r="E11" s="105"/>
      <c r="F11" s="105"/>
      <c r="G11" s="105"/>
    </row>
    <row r="12" spans="1:7" x14ac:dyDescent="0.25">
      <c r="A12" s="113"/>
      <c r="B12" s="103" t="s">
        <v>10</v>
      </c>
      <c r="C12" s="104"/>
      <c r="D12" s="104"/>
      <c r="E12" s="105">
        <f>1300*12</f>
        <v>15600</v>
      </c>
      <c r="F12" s="105">
        <f>2000*12</f>
        <v>24000</v>
      </c>
      <c r="G12" s="105">
        <f>2200*12</f>
        <v>26400</v>
      </c>
    </row>
    <row r="13" spans="1:7" x14ac:dyDescent="0.25">
      <c r="A13" s="113"/>
      <c r="B13" s="73" t="s">
        <v>11</v>
      </c>
      <c r="C13" s="74"/>
      <c r="D13" s="74"/>
      <c r="E13" s="75">
        <f>SUM(E10:E12)</f>
        <v>27600</v>
      </c>
      <c r="F13" s="75">
        <f t="shared" ref="F13:G13" si="0">SUM(F10:F12)</f>
        <v>38400</v>
      </c>
      <c r="G13" s="75">
        <f t="shared" si="0"/>
        <v>42000</v>
      </c>
    </row>
    <row r="14" spans="1:7" x14ac:dyDescent="0.25">
      <c r="A14" s="65"/>
      <c r="B14" s="72"/>
      <c r="C14" s="72"/>
      <c r="D14" s="72"/>
      <c r="E14" s="77"/>
      <c r="F14" s="77"/>
      <c r="G14" s="77"/>
    </row>
    <row r="15" spans="1:7" x14ac:dyDescent="0.25">
      <c r="A15" s="65"/>
      <c r="B15" s="72"/>
      <c r="C15" s="72"/>
      <c r="D15" s="72"/>
      <c r="E15" s="77"/>
      <c r="F15" s="77"/>
      <c r="G15" s="77"/>
    </row>
    <row r="16" spans="1:7" x14ac:dyDescent="0.25">
      <c r="A16" s="222">
        <v>2</v>
      </c>
      <c r="B16" s="67" t="s">
        <v>12</v>
      </c>
      <c r="C16" s="65"/>
      <c r="D16" s="65"/>
      <c r="E16" s="65"/>
      <c r="F16" s="65"/>
      <c r="G16" s="65"/>
    </row>
    <row r="17" spans="1:5" x14ac:dyDescent="0.25">
      <c r="A17" s="222"/>
      <c r="B17" s="69"/>
      <c r="C17" s="65"/>
      <c r="D17" s="65"/>
      <c r="E17" s="65"/>
    </row>
    <row r="18" spans="1:5" x14ac:dyDescent="0.25">
      <c r="A18" s="222"/>
      <c r="B18" s="76" t="s">
        <v>13</v>
      </c>
      <c r="C18" s="69"/>
      <c r="D18" s="69"/>
      <c r="E18" s="69"/>
    </row>
    <row r="19" spans="1:5" x14ac:dyDescent="0.25">
      <c r="A19" s="222"/>
      <c r="B19" s="76"/>
      <c r="C19" s="76"/>
      <c r="D19" s="76"/>
      <c r="E19" s="76"/>
    </row>
    <row r="20" spans="1:5" x14ac:dyDescent="0.25">
      <c r="A20" s="113"/>
      <c r="B20" s="78" t="s">
        <v>14</v>
      </c>
      <c r="C20" s="79"/>
      <c r="D20" s="79"/>
      <c r="E20" s="80">
        <v>365</v>
      </c>
    </row>
    <row r="21" spans="1:5" x14ac:dyDescent="0.25">
      <c r="A21" s="113"/>
      <c r="B21" s="81" t="s">
        <v>15</v>
      </c>
      <c r="C21" s="70"/>
      <c r="D21" s="82">
        <v>52</v>
      </c>
      <c r="E21" s="83"/>
    </row>
    <row r="22" spans="1:5" x14ac:dyDescent="0.25">
      <c r="A22" s="65"/>
      <c r="B22" s="84" t="s">
        <v>16</v>
      </c>
      <c r="C22" s="82"/>
      <c r="D22" s="82">
        <v>52</v>
      </c>
      <c r="E22" s="83"/>
    </row>
    <row r="23" spans="1:5" x14ac:dyDescent="0.25">
      <c r="A23" s="57"/>
      <c r="B23" s="62" t="s">
        <v>17</v>
      </c>
      <c r="C23" s="60"/>
      <c r="D23" s="60">
        <v>15</v>
      </c>
      <c r="E23" s="61"/>
    </row>
    <row r="24" spans="1:5" x14ac:dyDescent="0.25">
      <c r="A24" s="57"/>
      <c r="B24" s="114" t="s">
        <v>18</v>
      </c>
      <c r="C24" s="115"/>
      <c r="D24" s="115">
        <v>11</v>
      </c>
      <c r="E24" s="116"/>
    </row>
    <row r="25" spans="1:5" x14ac:dyDescent="0.25">
      <c r="A25" s="57"/>
      <c r="B25" s="62" t="s">
        <v>19</v>
      </c>
      <c r="C25" s="60"/>
      <c r="D25" s="60">
        <v>5</v>
      </c>
      <c r="E25" s="61"/>
    </row>
    <row r="26" spans="1:5" x14ac:dyDescent="0.25">
      <c r="A26" s="57"/>
      <c r="B26" s="62" t="s">
        <v>20</v>
      </c>
      <c r="C26" s="60"/>
      <c r="D26" s="60">
        <v>10</v>
      </c>
      <c r="E26" s="61"/>
    </row>
    <row r="27" spans="1:5" x14ac:dyDescent="0.25">
      <c r="A27" s="57"/>
      <c r="B27" s="62" t="s">
        <v>21</v>
      </c>
      <c r="C27" s="60"/>
      <c r="D27" s="60">
        <f>SUM(D21:D26)</f>
        <v>145</v>
      </c>
      <c r="E27" s="61"/>
    </row>
    <row r="28" spans="1:5" x14ac:dyDescent="0.25">
      <c r="A28" s="57"/>
      <c r="B28" s="53" t="s">
        <v>22</v>
      </c>
      <c r="C28" s="54"/>
      <c r="D28" s="54"/>
      <c r="E28" s="56">
        <f>E20-D27</f>
        <v>220</v>
      </c>
    </row>
    <row r="29" spans="1:5" x14ac:dyDescent="0.25">
      <c r="A29" s="57"/>
      <c r="B29" s="55"/>
      <c r="C29" s="55"/>
      <c r="D29" s="55"/>
      <c r="E29" s="55"/>
    </row>
    <row r="30" spans="1:5" x14ac:dyDescent="0.25">
      <c r="A30" s="94"/>
      <c r="B30" s="106" t="s">
        <v>23</v>
      </c>
      <c r="C30" s="107"/>
      <c r="D30" s="107"/>
      <c r="E30" s="108"/>
    </row>
    <row r="31" spans="1:5" x14ac:dyDescent="0.25">
      <c r="A31" s="94"/>
      <c r="B31" s="109" t="s">
        <v>24</v>
      </c>
      <c r="C31" s="110"/>
      <c r="D31" s="111"/>
      <c r="E31" s="112">
        <f>E28*0.3</f>
        <v>66</v>
      </c>
    </row>
    <row r="32" spans="1:5" x14ac:dyDescent="0.25">
      <c r="A32" s="94"/>
      <c r="B32" s="95"/>
      <c r="C32" s="95"/>
      <c r="D32" s="95"/>
      <c r="E32" s="95"/>
    </row>
    <row r="33" spans="1:7" x14ac:dyDescent="0.25">
      <c r="A33" s="94"/>
      <c r="B33" s="58" t="s">
        <v>25</v>
      </c>
      <c r="C33" s="96"/>
      <c r="D33" s="96"/>
      <c r="E33" s="97">
        <f>E28-E31</f>
        <v>154</v>
      </c>
      <c r="F33" s="94"/>
      <c r="G33" s="94"/>
    </row>
    <row r="34" spans="1:7" x14ac:dyDescent="0.25">
      <c r="A34" s="57"/>
      <c r="B34" s="55"/>
      <c r="C34" s="55"/>
      <c r="D34" s="55"/>
      <c r="E34" s="55"/>
      <c r="F34" s="57"/>
      <c r="G34" s="57"/>
    </row>
    <row r="35" spans="1:7" x14ac:dyDescent="0.25">
      <c r="A35" s="51"/>
      <c r="B35" s="62" t="s">
        <v>26</v>
      </c>
      <c r="C35" s="60"/>
      <c r="D35" s="60"/>
      <c r="E35" s="61">
        <v>8</v>
      </c>
      <c r="F35" s="51"/>
      <c r="G35" s="51"/>
    </row>
    <row r="36" spans="1:7" x14ac:dyDescent="0.25">
      <c r="A36" s="57"/>
      <c r="B36" s="58" t="s">
        <v>27</v>
      </c>
      <c r="C36" s="59"/>
      <c r="D36" s="59"/>
      <c r="E36" s="98">
        <f>E33*E35</f>
        <v>1232</v>
      </c>
      <c r="F36" s="57"/>
      <c r="G36" s="57"/>
    </row>
    <row r="37" spans="1:7" x14ac:dyDescent="0.25">
      <c r="A37" s="57"/>
      <c r="B37" s="55"/>
      <c r="C37" s="55"/>
      <c r="D37" s="55"/>
      <c r="E37" s="93"/>
      <c r="F37" s="57"/>
      <c r="G37" s="57"/>
    </row>
    <row r="38" spans="1:7" x14ac:dyDescent="0.25">
      <c r="A38" s="57"/>
      <c r="B38" s="51"/>
      <c r="C38" s="57"/>
      <c r="D38" s="57"/>
      <c r="E38" s="57"/>
      <c r="F38" s="57"/>
      <c r="G38" s="57"/>
    </row>
    <row r="39" spans="1:7" x14ac:dyDescent="0.25">
      <c r="A39" s="222">
        <v>3</v>
      </c>
      <c r="B39" s="67" t="s">
        <v>28</v>
      </c>
      <c r="C39" s="65"/>
      <c r="D39" s="65"/>
      <c r="E39" s="65"/>
      <c r="F39" s="65"/>
      <c r="G39" s="65"/>
    </row>
    <row r="40" spans="1:7" x14ac:dyDescent="0.25">
      <c r="A40" s="222"/>
      <c r="B40" s="72"/>
      <c r="C40" s="72"/>
      <c r="D40" s="72"/>
      <c r="E40" s="71" t="s">
        <v>5</v>
      </c>
      <c r="F40" s="71" t="s">
        <v>6</v>
      </c>
      <c r="G40" s="71" t="s">
        <v>7</v>
      </c>
    </row>
    <row r="41" spans="1:7" x14ac:dyDescent="0.25">
      <c r="A41" s="222"/>
      <c r="B41" s="85" t="s">
        <v>29</v>
      </c>
      <c r="C41" s="86"/>
      <c r="D41" s="87"/>
      <c r="E41" s="88">
        <f>E13</f>
        <v>27600</v>
      </c>
      <c r="F41" s="88">
        <f>F13</f>
        <v>38400</v>
      </c>
      <c r="G41" s="88">
        <f t="shared" ref="G41" si="1">G13</f>
        <v>42000</v>
      </c>
    </row>
    <row r="42" spans="1:7" x14ac:dyDescent="0.25">
      <c r="A42" s="222"/>
      <c r="B42" s="84" t="s">
        <v>30</v>
      </c>
      <c r="C42" s="82"/>
      <c r="D42" s="83"/>
      <c r="E42" s="99">
        <v>0.5</v>
      </c>
      <c r="F42" s="99">
        <v>0.65</v>
      </c>
      <c r="G42" s="99">
        <v>0.8</v>
      </c>
    </row>
    <row r="43" spans="1:7" x14ac:dyDescent="0.25">
      <c r="A43" s="113"/>
      <c r="B43" s="84" t="s">
        <v>31</v>
      </c>
      <c r="C43" s="82"/>
      <c r="D43" s="83"/>
      <c r="E43" s="89">
        <f>E36*E42</f>
        <v>616</v>
      </c>
      <c r="F43" s="89">
        <f>E36*F42</f>
        <v>800.80000000000007</v>
      </c>
      <c r="G43" s="89">
        <f>E36*G42</f>
        <v>985.6</v>
      </c>
    </row>
    <row r="44" spans="1:7" x14ac:dyDescent="0.25">
      <c r="A44" s="113"/>
      <c r="B44" s="90" t="s">
        <v>32</v>
      </c>
      <c r="C44" s="91"/>
      <c r="D44" s="92"/>
      <c r="E44" s="75">
        <f>E13/E43</f>
        <v>44.805194805194802</v>
      </c>
      <c r="F44" s="75">
        <f>F13/F43</f>
        <v>47.952047952047948</v>
      </c>
      <c r="G44" s="75">
        <f t="shared" ref="G44" si="2">G13/G43</f>
        <v>42.61363636363636</v>
      </c>
    </row>
  </sheetData>
  <mergeCells count="4">
    <mergeCell ref="A7:A10"/>
    <mergeCell ref="A16:A19"/>
    <mergeCell ref="A5:G5"/>
    <mergeCell ref="A39:A4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workbookViewId="0">
      <selection activeCell="L35" sqref="L35"/>
    </sheetView>
  </sheetViews>
  <sheetFormatPr baseColWidth="10" defaultRowHeight="15" x14ac:dyDescent="0.25"/>
  <cols>
    <col min="4" max="4" width="14" bestFit="1" customWidth="1"/>
  </cols>
  <sheetData>
    <row r="1" spans="1:6" x14ac:dyDescent="0.25">
      <c r="A1" s="117"/>
      <c r="B1" s="117"/>
      <c r="C1" s="117"/>
      <c r="D1" s="117"/>
      <c r="E1" s="117"/>
      <c r="F1" s="162" t="s">
        <v>136</v>
      </c>
    </row>
    <row r="2" spans="1:6" ht="25.5" x14ac:dyDescent="0.35">
      <c r="A2" s="225" t="s">
        <v>1</v>
      </c>
      <c r="B2" s="226"/>
      <c r="C2" s="226"/>
      <c r="D2" s="226"/>
      <c r="E2" s="226"/>
      <c r="F2" s="226"/>
    </row>
    <row r="3" spans="1:6" ht="25.5" x14ac:dyDescent="0.35">
      <c r="A3" s="227" t="s">
        <v>137</v>
      </c>
      <c r="B3" s="228"/>
      <c r="C3" s="228"/>
      <c r="D3" s="228"/>
      <c r="E3" s="228"/>
      <c r="F3" s="228"/>
    </row>
    <row r="4" spans="1:6" x14ac:dyDescent="0.25">
      <c r="A4" s="126"/>
      <c r="B4" s="126"/>
      <c r="C4" s="126"/>
      <c r="D4" s="126"/>
      <c r="E4" s="126"/>
      <c r="F4" s="126"/>
    </row>
    <row r="5" spans="1:6" x14ac:dyDescent="0.25">
      <c r="A5" s="229" t="s">
        <v>138</v>
      </c>
      <c r="B5" s="224"/>
      <c r="C5" s="224"/>
      <c r="D5" s="224"/>
      <c r="E5" s="224"/>
      <c r="F5" s="224"/>
    </row>
    <row r="6" spans="1:6" x14ac:dyDescent="0.25">
      <c r="A6" s="126"/>
      <c r="B6" s="126"/>
      <c r="C6" s="126"/>
      <c r="D6" s="126"/>
      <c r="E6" s="126"/>
      <c r="F6" s="126"/>
    </row>
    <row r="7" spans="1:6" x14ac:dyDescent="0.25">
      <c r="A7" s="222">
        <v>1</v>
      </c>
      <c r="B7" s="127" t="s">
        <v>4</v>
      </c>
      <c r="C7" s="129"/>
      <c r="D7" s="129"/>
      <c r="E7" s="126"/>
      <c r="F7" s="126"/>
    </row>
    <row r="8" spans="1:6" x14ac:dyDescent="0.25">
      <c r="A8" s="222"/>
      <c r="B8" s="127" t="s">
        <v>139</v>
      </c>
      <c r="C8" s="179"/>
      <c r="D8" s="179"/>
      <c r="E8" s="126"/>
      <c r="F8" s="126"/>
    </row>
    <row r="9" spans="1:6" x14ac:dyDescent="0.25">
      <c r="A9" s="222"/>
      <c r="B9" s="130"/>
      <c r="C9" s="130"/>
      <c r="D9" s="131"/>
      <c r="E9" s="132" t="s">
        <v>5</v>
      </c>
      <c r="F9" s="126"/>
    </row>
    <row r="10" spans="1:6" x14ac:dyDescent="0.25">
      <c r="A10" s="222"/>
      <c r="B10" s="133" t="s">
        <v>8</v>
      </c>
      <c r="C10" s="134"/>
      <c r="D10" s="134"/>
      <c r="E10" s="135">
        <v>27000</v>
      </c>
      <c r="F10" s="126"/>
    </row>
    <row r="11" spans="1:6" x14ac:dyDescent="0.25">
      <c r="A11" s="113"/>
      <c r="B11" s="133" t="s">
        <v>9</v>
      </c>
      <c r="C11" s="134"/>
      <c r="D11" s="134"/>
      <c r="E11" s="135"/>
      <c r="F11" s="126"/>
    </row>
    <row r="12" spans="1:6" x14ac:dyDescent="0.25">
      <c r="A12" s="113"/>
      <c r="B12" s="133" t="s">
        <v>10</v>
      </c>
      <c r="C12" s="134"/>
      <c r="D12" s="134"/>
      <c r="E12" s="135">
        <f>2000*12</f>
        <v>24000</v>
      </c>
      <c r="F12" s="126"/>
    </row>
    <row r="13" spans="1:6" x14ac:dyDescent="0.25">
      <c r="A13" s="113"/>
      <c r="B13" s="121" t="s">
        <v>140</v>
      </c>
      <c r="C13" s="122"/>
      <c r="D13" s="122"/>
      <c r="E13" s="136">
        <f>SUM(E10:E12)</f>
        <v>51000</v>
      </c>
      <c r="F13" s="126"/>
    </row>
    <row r="14" spans="1:6" x14ac:dyDescent="0.25">
      <c r="A14" s="126"/>
      <c r="B14" s="126"/>
      <c r="C14" s="126"/>
      <c r="D14" s="126"/>
      <c r="E14" s="126"/>
      <c r="F14" s="126"/>
    </row>
    <row r="15" spans="1:6" x14ac:dyDescent="0.25">
      <c r="A15" s="126"/>
      <c r="B15" s="134"/>
      <c r="C15" s="134"/>
      <c r="D15" s="134"/>
      <c r="E15" s="137"/>
      <c r="F15" s="126"/>
    </row>
    <row r="16" spans="1:6" x14ac:dyDescent="0.25">
      <c r="A16" s="245">
        <v>2</v>
      </c>
      <c r="B16" s="127" t="s">
        <v>141</v>
      </c>
      <c r="C16" s="126"/>
      <c r="D16" s="126"/>
      <c r="E16" s="126"/>
      <c r="F16" s="126"/>
    </row>
    <row r="17" spans="1:6" x14ac:dyDescent="0.25">
      <c r="A17" s="224"/>
      <c r="B17" s="118"/>
      <c r="C17" s="118"/>
      <c r="D17" s="118"/>
      <c r="E17" s="118"/>
      <c r="F17" s="126"/>
    </row>
    <row r="18" spans="1:6" x14ac:dyDescent="0.25">
      <c r="A18" s="224"/>
      <c r="B18" s="138" t="s">
        <v>14</v>
      </c>
      <c r="C18" s="139"/>
      <c r="D18" s="139"/>
      <c r="E18" s="140">
        <v>365</v>
      </c>
      <c r="F18" s="126"/>
    </row>
    <row r="19" spans="1:6" x14ac:dyDescent="0.25">
      <c r="A19" s="246"/>
      <c r="B19" s="141" t="s">
        <v>15</v>
      </c>
      <c r="C19" s="130"/>
      <c r="D19" s="142">
        <v>52</v>
      </c>
      <c r="E19" s="143"/>
      <c r="F19" s="126"/>
    </row>
    <row r="20" spans="1:6" x14ac:dyDescent="0.25">
      <c r="A20" s="128"/>
      <c r="B20" s="144" t="s">
        <v>142</v>
      </c>
      <c r="C20" s="142"/>
      <c r="D20" s="142">
        <v>11</v>
      </c>
      <c r="E20" s="143"/>
      <c r="F20" s="126"/>
    </row>
    <row r="21" spans="1:6" x14ac:dyDescent="0.25">
      <c r="A21" s="128"/>
      <c r="B21" s="144" t="s">
        <v>143</v>
      </c>
      <c r="C21" s="142"/>
      <c r="D21" s="142">
        <v>20</v>
      </c>
      <c r="E21" s="143"/>
      <c r="F21" s="126"/>
    </row>
    <row r="22" spans="1:6" x14ac:dyDescent="0.25">
      <c r="A22" s="128"/>
      <c r="B22" s="144" t="s">
        <v>144</v>
      </c>
      <c r="C22" s="142"/>
      <c r="D22" s="142">
        <f>SUM(D19:D21)</f>
        <v>83</v>
      </c>
      <c r="E22" s="143"/>
      <c r="F22" s="126"/>
    </row>
    <row r="23" spans="1:6" x14ac:dyDescent="0.25">
      <c r="A23" s="128"/>
      <c r="B23" s="119" t="s">
        <v>145</v>
      </c>
      <c r="C23" s="120"/>
      <c r="D23" s="120"/>
      <c r="E23" s="125">
        <f>E18-D22</f>
        <v>282</v>
      </c>
      <c r="F23" s="126"/>
    </row>
    <row r="24" spans="1:6" x14ac:dyDescent="0.25">
      <c r="A24" s="126"/>
      <c r="B24" s="123"/>
      <c r="C24" s="123"/>
      <c r="D24" s="123"/>
      <c r="E24" s="123"/>
      <c r="F24" s="126"/>
    </row>
    <row r="25" spans="1:6" x14ac:dyDescent="0.25">
      <c r="A25" s="126"/>
      <c r="B25" s="123" t="s">
        <v>146</v>
      </c>
      <c r="C25" s="123"/>
      <c r="D25" s="123"/>
      <c r="E25" s="123"/>
      <c r="F25" s="126"/>
    </row>
    <row r="26" spans="1:6" x14ac:dyDescent="0.25">
      <c r="A26" s="126"/>
      <c r="B26" s="134" t="s">
        <v>147</v>
      </c>
      <c r="C26" s="123"/>
      <c r="D26" s="123"/>
      <c r="E26" s="123"/>
      <c r="F26" s="126"/>
    </row>
    <row r="27" spans="1:6" x14ac:dyDescent="0.25">
      <c r="A27" s="126"/>
      <c r="B27" s="134" t="s">
        <v>148</v>
      </c>
      <c r="C27" s="123"/>
      <c r="D27" s="123"/>
      <c r="E27" s="123"/>
      <c r="F27" s="126"/>
    </row>
    <row r="28" spans="1:6" x14ac:dyDescent="0.25">
      <c r="A28" s="126"/>
      <c r="B28" s="134"/>
      <c r="C28" s="123"/>
      <c r="D28" s="123"/>
      <c r="E28" s="123"/>
      <c r="F28" s="126"/>
    </row>
    <row r="29" spans="1:6" ht="26.25" x14ac:dyDescent="0.25">
      <c r="A29" s="146"/>
      <c r="B29" s="147" t="s">
        <v>149</v>
      </c>
      <c r="C29" s="147" t="s">
        <v>150</v>
      </c>
      <c r="D29" s="147" t="s">
        <v>151</v>
      </c>
      <c r="E29" s="147" t="s">
        <v>152</v>
      </c>
      <c r="F29" s="146"/>
    </row>
    <row r="30" spans="1:6" x14ac:dyDescent="0.25">
      <c r="A30" s="126"/>
      <c r="B30" s="148" t="s">
        <v>153</v>
      </c>
      <c r="C30" s="148">
        <v>230</v>
      </c>
      <c r="D30" s="148">
        <v>8</v>
      </c>
      <c r="E30" s="145">
        <f>C30*D30</f>
        <v>1840</v>
      </c>
      <c r="F30" s="126"/>
    </row>
    <row r="31" spans="1:6" x14ac:dyDescent="0.25">
      <c r="A31" s="126"/>
      <c r="B31" s="148" t="s">
        <v>16</v>
      </c>
      <c r="C31" s="148">
        <v>52</v>
      </c>
      <c r="D31" s="148">
        <v>3</v>
      </c>
      <c r="E31" s="145">
        <f>C31*D31</f>
        <v>156</v>
      </c>
      <c r="F31" s="126"/>
    </row>
    <row r="32" spans="1:6" x14ac:dyDescent="0.25">
      <c r="A32" s="126"/>
      <c r="B32" s="148" t="s">
        <v>154</v>
      </c>
      <c r="C32" s="124">
        <f>SUM(C30:C31)</f>
        <v>282</v>
      </c>
      <c r="D32" s="124"/>
      <c r="E32" s="161">
        <f>SUM(E30:E31)</f>
        <v>1996</v>
      </c>
      <c r="F32" s="126"/>
    </row>
    <row r="33" spans="1:6" x14ac:dyDescent="0.25">
      <c r="A33" s="126"/>
      <c r="B33" s="134"/>
      <c r="C33" s="123"/>
      <c r="D33" s="123"/>
      <c r="E33" s="123"/>
      <c r="F33" s="126"/>
    </row>
    <row r="34" spans="1:6" x14ac:dyDescent="0.25">
      <c r="A34" s="126"/>
      <c r="B34" s="134"/>
      <c r="C34" s="123"/>
      <c r="D34" s="123"/>
      <c r="E34" s="123"/>
      <c r="F34" s="126"/>
    </row>
    <row r="35" spans="1:6" x14ac:dyDescent="0.25">
      <c r="A35" s="222">
        <v>3</v>
      </c>
      <c r="B35" s="165" t="s">
        <v>155</v>
      </c>
      <c r="C35" s="170"/>
      <c r="D35" s="170"/>
      <c r="E35" s="170"/>
      <c r="F35" s="164"/>
    </row>
    <row r="36" spans="1:6" x14ac:dyDescent="0.25">
      <c r="A36" s="244"/>
      <c r="B36" s="167"/>
      <c r="C36" s="170"/>
      <c r="D36" s="170"/>
      <c r="E36" s="170"/>
      <c r="F36" s="164"/>
    </row>
    <row r="37" spans="1:6" x14ac:dyDescent="0.25">
      <c r="A37" s="244"/>
      <c r="B37" s="237"/>
      <c r="C37" s="237"/>
      <c r="D37" s="166" t="s">
        <v>156</v>
      </c>
      <c r="E37" s="166" t="s">
        <v>157</v>
      </c>
      <c r="F37" s="164"/>
    </row>
    <row r="38" spans="1:6" x14ac:dyDescent="0.25">
      <c r="A38" s="244"/>
      <c r="B38" s="232" t="s">
        <v>158</v>
      </c>
      <c r="C38" s="232"/>
      <c r="D38" s="171">
        <v>390000</v>
      </c>
      <c r="E38" s="163">
        <v>100</v>
      </c>
      <c r="F38" s="164"/>
    </row>
    <row r="39" spans="1:6" x14ac:dyDescent="0.25">
      <c r="A39" s="164"/>
      <c r="B39" s="232" t="s">
        <v>159</v>
      </c>
      <c r="C39" s="232"/>
      <c r="D39" s="171">
        <v>300000</v>
      </c>
      <c r="E39" s="169">
        <f>E38/D38*D39</f>
        <v>76.92307692307692</v>
      </c>
      <c r="F39" s="164"/>
    </row>
    <row r="40" spans="1:6" x14ac:dyDescent="0.25">
      <c r="A40" s="164"/>
      <c r="B40" s="237" t="s">
        <v>160</v>
      </c>
      <c r="C40" s="232"/>
      <c r="D40" s="171">
        <f>D38-D39</f>
        <v>90000</v>
      </c>
      <c r="E40" s="169">
        <f>E38-E39</f>
        <v>23.07692307692308</v>
      </c>
      <c r="F40" s="164"/>
    </row>
    <row r="41" spans="1:6" x14ac:dyDescent="0.25">
      <c r="A41" s="149"/>
      <c r="B41" s="118"/>
      <c r="C41" s="126"/>
      <c r="D41" s="126"/>
      <c r="E41" s="126"/>
      <c r="F41" s="126"/>
    </row>
    <row r="42" spans="1:6" x14ac:dyDescent="0.25">
      <c r="A42" s="159"/>
      <c r="B42" s="118" t="s">
        <v>161</v>
      </c>
      <c r="C42" s="118"/>
      <c r="D42" s="118"/>
      <c r="E42" s="160">
        <f>E40</f>
        <v>23.07692307692308</v>
      </c>
      <c r="F42" s="118"/>
    </row>
    <row r="43" spans="1:6" x14ac:dyDescent="0.25">
      <c r="A43" s="149"/>
      <c r="B43" s="118"/>
      <c r="C43" s="126"/>
      <c r="D43" s="126"/>
      <c r="E43" s="150"/>
      <c r="F43" s="158"/>
    </row>
    <row r="44" spans="1:6" x14ac:dyDescent="0.25">
      <c r="A44" s="149"/>
      <c r="B44" s="118"/>
      <c r="C44" s="126"/>
      <c r="D44" s="126"/>
      <c r="E44" s="150"/>
      <c r="F44" s="158"/>
    </row>
    <row r="45" spans="1:6" x14ac:dyDescent="0.25">
      <c r="A45" s="222">
        <v>4</v>
      </c>
      <c r="B45" s="165" t="s">
        <v>162</v>
      </c>
      <c r="C45" s="164"/>
      <c r="D45" s="164"/>
      <c r="E45" s="172"/>
      <c r="F45" s="173"/>
    </row>
    <row r="46" spans="1:6" x14ac:dyDescent="0.25">
      <c r="A46" s="244"/>
      <c r="B46" s="168"/>
      <c r="C46" s="164"/>
      <c r="D46" s="164"/>
      <c r="E46" s="164"/>
      <c r="F46" s="164"/>
    </row>
    <row r="47" spans="1:6" x14ac:dyDescent="0.25">
      <c r="A47" s="244"/>
      <c r="B47" s="174"/>
      <c r="C47" s="175"/>
      <c r="D47" s="175"/>
      <c r="E47" s="175"/>
      <c r="F47" s="176"/>
    </row>
    <row r="48" spans="1:6" x14ac:dyDescent="0.25">
      <c r="A48" s="244"/>
      <c r="B48" s="233" t="s">
        <v>163</v>
      </c>
      <c r="C48" s="234" t="s">
        <v>164</v>
      </c>
      <c r="D48" s="230" t="s">
        <v>165</v>
      </c>
      <c r="E48" s="230"/>
      <c r="F48" s="231"/>
    </row>
    <row r="49" spans="1:6" x14ac:dyDescent="0.25">
      <c r="A49" s="164"/>
      <c r="B49" s="233"/>
      <c r="C49" s="234"/>
      <c r="D49" s="235" t="s">
        <v>166</v>
      </c>
      <c r="E49" s="235"/>
      <c r="F49" s="236"/>
    </row>
    <row r="50" spans="1:6" x14ac:dyDescent="0.25">
      <c r="A50" s="181"/>
      <c r="B50" s="177"/>
      <c r="C50" s="170"/>
      <c r="D50" s="170"/>
      <c r="E50" s="170"/>
      <c r="F50" s="178"/>
    </row>
    <row r="51" spans="1:6" x14ac:dyDescent="0.25">
      <c r="A51" s="152"/>
      <c r="B51" s="133"/>
      <c r="C51" s="134"/>
      <c r="D51" s="134"/>
      <c r="E51" s="134"/>
      <c r="F51" s="151"/>
    </row>
    <row r="52" spans="1:6" x14ac:dyDescent="0.25">
      <c r="A52" s="152"/>
      <c r="B52" s="153"/>
      <c r="C52" s="238" t="s">
        <v>164</v>
      </c>
      <c r="D52" s="239" t="s">
        <v>167</v>
      </c>
      <c r="E52" s="239"/>
      <c r="F52" s="240"/>
    </row>
    <row r="53" spans="1:6" x14ac:dyDescent="0.25">
      <c r="A53" s="152"/>
      <c r="B53" s="153"/>
      <c r="C53" s="238"/>
      <c r="D53" s="241">
        <v>0.23</v>
      </c>
      <c r="E53" s="242"/>
      <c r="F53" s="243"/>
    </row>
    <row r="54" spans="1:6" x14ac:dyDescent="0.25">
      <c r="A54" s="152"/>
      <c r="B54" s="133"/>
      <c r="C54" s="134"/>
      <c r="D54" s="134"/>
      <c r="E54" s="134"/>
      <c r="F54" s="151"/>
    </row>
    <row r="55" spans="1:6" x14ac:dyDescent="0.25">
      <c r="A55" s="152"/>
      <c r="B55" s="133"/>
      <c r="C55" s="134"/>
      <c r="D55" s="134"/>
      <c r="E55" s="134"/>
      <c r="F55" s="151"/>
    </row>
    <row r="56" spans="1:6" x14ac:dyDescent="0.25">
      <c r="A56" s="152"/>
      <c r="B56" s="153"/>
      <c r="C56" s="154" t="s">
        <v>164</v>
      </c>
      <c r="D56" s="180">
        <f>(27000+24000)/23%</f>
        <v>221739.13043478259</v>
      </c>
      <c r="E56" s="156" t="s">
        <v>168</v>
      </c>
      <c r="F56" s="157"/>
    </row>
    <row r="57" spans="1:6" x14ac:dyDescent="0.25">
      <c r="A57" s="152"/>
      <c r="B57" s="133"/>
      <c r="C57" s="134"/>
      <c r="D57" s="134"/>
      <c r="E57" s="134"/>
      <c r="F57" s="151"/>
    </row>
    <row r="58" spans="1:6" x14ac:dyDescent="0.25">
      <c r="A58" s="152"/>
      <c r="B58" s="153"/>
      <c r="C58" s="154" t="s">
        <v>164</v>
      </c>
      <c r="D58" s="155">
        <f>D56/E23</f>
        <v>786.30897317298798</v>
      </c>
      <c r="E58" s="156" t="s">
        <v>169</v>
      </c>
      <c r="F58" s="157"/>
    </row>
    <row r="59" spans="1:6" x14ac:dyDescent="0.25">
      <c r="A59" s="152"/>
      <c r="B59" s="141"/>
      <c r="C59" s="130"/>
      <c r="D59" s="130"/>
      <c r="E59" s="130"/>
      <c r="F59" s="131"/>
    </row>
  </sheetData>
  <mergeCells count="18">
    <mergeCell ref="C52:C53"/>
    <mergeCell ref="D52:F52"/>
    <mergeCell ref="D53:F53"/>
    <mergeCell ref="B40:C40"/>
    <mergeCell ref="A7:A10"/>
    <mergeCell ref="A35:A38"/>
    <mergeCell ref="A16:A19"/>
    <mergeCell ref="A45:A48"/>
    <mergeCell ref="A2:F2"/>
    <mergeCell ref="A3:F3"/>
    <mergeCell ref="A5:F5"/>
    <mergeCell ref="D48:F48"/>
    <mergeCell ref="B38:C38"/>
    <mergeCell ref="B48:B49"/>
    <mergeCell ref="C48:C49"/>
    <mergeCell ref="D49:F49"/>
    <mergeCell ref="B39:C39"/>
    <mergeCell ref="B37:C37"/>
  </mergeCells>
  <pageMargins left="0.7" right="0.7" top="0.78740157499999996" bottom="0.78740157499999996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opLeftCell="A4" workbookViewId="0">
      <selection activeCell="C11" sqref="C11"/>
    </sheetView>
  </sheetViews>
  <sheetFormatPr baseColWidth="10" defaultRowHeight="15" x14ac:dyDescent="0.25"/>
  <cols>
    <col min="1" max="1" width="2.7109375" customWidth="1"/>
    <col min="2" max="2" width="48.7109375" bestFit="1" customWidth="1"/>
    <col min="3" max="15" width="9.42578125" customWidth="1"/>
  </cols>
  <sheetData>
    <row r="1" spans="1:15" x14ac:dyDescent="0.2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91" t="s">
        <v>170</v>
      </c>
    </row>
    <row r="2" spans="1:15" ht="26.25" x14ac:dyDescent="0.35">
      <c r="A2" s="192" t="s">
        <v>171</v>
      </c>
      <c r="B2" s="184"/>
      <c r="C2" s="184"/>
      <c r="D2" s="183"/>
      <c r="E2" s="183"/>
      <c r="F2" s="183"/>
      <c r="G2" s="183"/>
      <c r="H2" s="184"/>
      <c r="I2" s="184"/>
      <c r="J2" s="184"/>
      <c r="K2" s="184"/>
      <c r="L2" s="184"/>
      <c r="M2" s="184"/>
      <c r="N2" s="184"/>
      <c r="O2" s="184"/>
    </row>
    <row r="3" spans="1:15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x14ac:dyDescent="0.25">
      <c r="A4" s="194" t="s">
        <v>172</v>
      </c>
      <c r="B4" s="194"/>
      <c r="C4" s="195" t="s">
        <v>100</v>
      </c>
      <c r="D4" s="195" t="s">
        <v>101</v>
      </c>
      <c r="E4" s="195" t="s">
        <v>102</v>
      </c>
      <c r="F4" s="195" t="s">
        <v>103</v>
      </c>
      <c r="G4" s="195" t="s">
        <v>104</v>
      </c>
      <c r="H4" s="195" t="s">
        <v>105</v>
      </c>
      <c r="I4" s="195" t="s">
        <v>106</v>
      </c>
      <c r="J4" s="195" t="s">
        <v>107</v>
      </c>
      <c r="K4" s="195" t="s">
        <v>108</v>
      </c>
      <c r="L4" s="195" t="s">
        <v>109</v>
      </c>
      <c r="M4" s="195" t="s">
        <v>110</v>
      </c>
      <c r="N4" s="195" t="s">
        <v>111</v>
      </c>
      <c r="O4" s="195" t="s">
        <v>5</v>
      </c>
    </row>
    <row r="5" spans="1:15" x14ac:dyDescent="0.25">
      <c r="A5" s="186"/>
      <c r="B5" s="199" t="s">
        <v>112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>
        <f>SUM(C5:N5)</f>
        <v>0</v>
      </c>
    </row>
    <row r="6" spans="1:15" x14ac:dyDescent="0.25">
      <c r="A6" s="186"/>
      <c r="B6" s="199" t="s">
        <v>113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6">
        <f t="shared" ref="O6:O10" si="0">SUM(C6:N6)</f>
        <v>0</v>
      </c>
    </row>
    <row r="7" spans="1:15" x14ac:dyDescent="0.25">
      <c r="A7" s="186"/>
      <c r="B7" s="199" t="s">
        <v>114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6">
        <f t="shared" si="0"/>
        <v>0</v>
      </c>
    </row>
    <row r="8" spans="1:15" x14ac:dyDescent="0.25">
      <c r="A8" s="186"/>
      <c r="B8" s="199" t="s">
        <v>173</v>
      </c>
      <c r="C8" s="207">
        <f>(C5+C6+C7)*0.19</f>
        <v>0</v>
      </c>
      <c r="D8" s="207">
        <f t="shared" ref="D8:N8" si="1">(D5+D6+D7)*0.19</f>
        <v>0</v>
      </c>
      <c r="E8" s="207">
        <f t="shared" si="1"/>
        <v>0</v>
      </c>
      <c r="F8" s="207">
        <f t="shared" si="1"/>
        <v>0</v>
      </c>
      <c r="G8" s="207">
        <f t="shared" si="1"/>
        <v>0</v>
      </c>
      <c r="H8" s="207">
        <f t="shared" si="1"/>
        <v>0</v>
      </c>
      <c r="I8" s="207">
        <f t="shared" si="1"/>
        <v>0</v>
      </c>
      <c r="J8" s="207">
        <f t="shared" si="1"/>
        <v>0</v>
      </c>
      <c r="K8" s="207">
        <f t="shared" si="1"/>
        <v>0</v>
      </c>
      <c r="L8" s="207">
        <f t="shared" si="1"/>
        <v>0</v>
      </c>
      <c r="M8" s="207">
        <f t="shared" si="1"/>
        <v>0</v>
      </c>
      <c r="N8" s="207">
        <f t="shared" si="1"/>
        <v>0</v>
      </c>
      <c r="O8" s="206">
        <f t="shared" si="0"/>
        <v>0</v>
      </c>
    </row>
    <row r="9" spans="1:15" x14ac:dyDescent="0.25">
      <c r="A9" s="186"/>
      <c r="B9" s="186" t="s">
        <v>174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6">
        <f t="shared" si="0"/>
        <v>0</v>
      </c>
    </row>
    <row r="10" spans="1:15" x14ac:dyDescent="0.25">
      <c r="A10" s="186"/>
      <c r="B10" s="188" t="s">
        <v>175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6">
        <f t="shared" si="0"/>
        <v>0</v>
      </c>
    </row>
    <row r="11" spans="1:15" x14ac:dyDescent="0.25">
      <c r="A11" s="186"/>
      <c r="B11" s="187" t="s">
        <v>176</v>
      </c>
      <c r="C11" s="208">
        <f t="shared" ref="C11:O11" si="2">SUM(C5:C10)</f>
        <v>0</v>
      </c>
      <c r="D11" s="208">
        <f t="shared" si="2"/>
        <v>0</v>
      </c>
      <c r="E11" s="208">
        <f t="shared" si="2"/>
        <v>0</v>
      </c>
      <c r="F11" s="208">
        <f t="shared" si="2"/>
        <v>0</v>
      </c>
      <c r="G11" s="208">
        <f t="shared" si="2"/>
        <v>0</v>
      </c>
      <c r="H11" s="208">
        <f t="shared" si="2"/>
        <v>0</v>
      </c>
      <c r="I11" s="208">
        <f t="shared" si="2"/>
        <v>0</v>
      </c>
      <c r="J11" s="208">
        <f t="shared" si="2"/>
        <v>0</v>
      </c>
      <c r="K11" s="208">
        <f t="shared" si="2"/>
        <v>0</v>
      </c>
      <c r="L11" s="208">
        <f t="shared" si="2"/>
        <v>0</v>
      </c>
      <c r="M11" s="208">
        <f t="shared" si="2"/>
        <v>0</v>
      </c>
      <c r="N11" s="208">
        <f t="shared" si="2"/>
        <v>0</v>
      </c>
      <c r="O11" s="208">
        <f t="shared" si="2"/>
        <v>0</v>
      </c>
    </row>
    <row r="12" spans="1:15" x14ac:dyDescent="0.25">
      <c r="A12" s="185"/>
      <c r="B12" s="185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5" x14ac:dyDescent="0.25">
      <c r="A13" s="194" t="s">
        <v>177</v>
      </c>
      <c r="B13" s="194"/>
      <c r="C13" s="201" t="s">
        <v>100</v>
      </c>
      <c r="D13" s="201" t="s">
        <v>101</v>
      </c>
      <c r="E13" s="201" t="s">
        <v>102</v>
      </c>
      <c r="F13" s="201" t="s">
        <v>103</v>
      </c>
      <c r="G13" s="201" t="s">
        <v>104</v>
      </c>
      <c r="H13" s="201" t="s">
        <v>105</v>
      </c>
      <c r="I13" s="201" t="s">
        <v>106</v>
      </c>
      <c r="J13" s="201" t="s">
        <v>107</v>
      </c>
      <c r="K13" s="201" t="s">
        <v>108</v>
      </c>
      <c r="L13" s="201" t="s">
        <v>109</v>
      </c>
      <c r="M13" s="201" t="s">
        <v>110</v>
      </c>
      <c r="N13" s="201" t="s">
        <v>111</v>
      </c>
      <c r="O13" s="201" t="s">
        <v>5</v>
      </c>
    </row>
    <row r="14" spans="1:15" x14ac:dyDescent="0.25">
      <c r="A14" s="186"/>
      <c r="B14" s="199" t="s">
        <v>178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6">
        <f>SUM(C14:N14)</f>
        <v>0</v>
      </c>
    </row>
    <row r="15" spans="1:15" x14ac:dyDescent="0.25">
      <c r="A15" s="186"/>
      <c r="B15" s="199" t="s">
        <v>179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6">
        <f t="shared" ref="O15:O37" si="3">SUM(C15:N15)</f>
        <v>0</v>
      </c>
    </row>
    <row r="16" spans="1:15" x14ac:dyDescent="0.25">
      <c r="A16" s="186"/>
      <c r="B16" s="199" t="s">
        <v>180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6">
        <f t="shared" si="3"/>
        <v>0</v>
      </c>
    </row>
    <row r="17" spans="1:15" x14ac:dyDescent="0.25">
      <c r="A17" s="186"/>
      <c r="B17" s="199" t="s">
        <v>121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6">
        <f t="shared" si="3"/>
        <v>0</v>
      </c>
    </row>
    <row r="18" spans="1:15" x14ac:dyDescent="0.25">
      <c r="A18" s="186"/>
      <c r="B18" s="199" t="s">
        <v>122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6">
        <f t="shared" si="3"/>
        <v>0</v>
      </c>
    </row>
    <row r="19" spans="1:15" x14ac:dyDescent="0.25">
      <c r="A19" s="186"/>
      <c r="B19" s="199" t="s">
        <v>123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6">
        <f t="shared" si="3"/>
        <v>0</v>
      </c>
    </row>
    <row r="20" spans="1:15" x14ac:dyDescent="0.25">
      <c r="A20" s="186"/>
      <c r="B20" s="199" t="s">
        <v>124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6">
        <f t="shared" si="3"/>
        <v>0</v>
      </c>
    </row>
    <row r="21" spans="1:15" x14ac:dyDescent="0.25">
      <c r="A21" s="186"/>
      <c r="B21" s="199" t="s">
        <v>125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6">
        <f t="shared" si="3"/>
        <v>0</v>
      </c>
    </row>
    <row r="22" spans="1:15" x14ac:dyDescent="0.25">
      <c r="A22" s="186"/>
      <c r="B22" s="199" t="s">
        <v>127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6">
        <f t="shared" si="3"/>
        <v>0</v>
      </c>
    </row>
    <row r="23" spans="1:15" x14ac:dyDescent="0.25">
      <c r="A23" s="186"/>
      <c r="B23" s="199" t="s">
        <v>128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6">
        <f t="shared" si="3"/>
        <v>0</v>
      </c>
    </row>
    <row r="24" spans="1:15" x14ac:dyDescent="0.25">
      <c r="A24" s="186"/>
      <c r="B24" s="199" t="s">
        <v>131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6">
        <f t="shared" si="3"/>
        <v>0</v>
      </c>
    </row>
    <row r="25" spans="1:15" x14ac:dyDescent="0.25">
      <c r="A25" s="186"/>
      <c r="B25" s="199" t="s">
        <v>132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6">
        <f t="shared" si="3"/>
        <v>0</v>
      </c>
    </row>
    <row r="26" spans="1:15" x14ac:dyDescent="0.25">
      <c r="A26" s="186"/>
      <c r="B26" s="199" t="s">
        <v>64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6">
        <f t="shared" si="3"/>
        <v>0</v>
      </c>
    </row>
    <row r="27" spans="1:15" x14ac:dyDescent="0.25">
      <c r="A27" s="186"/>
      <c r="B27" s="199" t="s">
        <v>89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6">
        <f t="shared" si="3"/>
        <v>0</v>
      </c>
    </row>
    <row r="28" spans="1:15" x14ac:dyDescent="0.25">
      <c r="A28" s="186"/>
      <c r="B28" s="199" t="s">
        <v>181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6">
        <f t="shared" si="3"/>
        <v>0</v>
      </c>
    </row>
    <row r="29" spans="1:15" x14ac:dyDescent="0.25">
      <c r="A29" s="186"/>
      <c r="B29" s="199" t="s">
        <v>182</v>
      </c>
      <c r="C29" s="207">
        <f>(SUM(C14:C28))*0.19</f>
        <v>0</v>
      </c>
      <c r="D29" s="207">
        <f t="shared" ref="D29:N29" si="4">(SUM(D14:D28))*0.19</f>
        <v>0</v>
      </c>
      <c r="E29" s="207">
        <f t="shared" si="4"/>
        <v>0</v>
      </c>
      <c r="F29" s="207">
        <f t="shared" si="4"/>
        <v>0</v>
      </c>
      <c r="G29" s="207">
        <f t="shared" si="4"/>
        <v>0</v>
      </c>
      <c r="H29" s="207">
        <f t="shared" si="4"/>
        <v>0</v>
      </c>
      <c r="I29" s="207">
        <f t="shared" si="4"/>
        <v>0</v>
      </c>
      <c r="J29" s="207">
        <f t="shared" si="4"/>
        <v>0</v>
      </c>
      <c r="K29" s="207">
        <f t="shared" si="4"/>
        <v>0</v>
      </c>
      <c r="L29" s="207">
        <f t="shared" si="4"/>
        <v>0</v>
      </c>
      <c r="M29" s="207">
        <f t="shared" si="4"/>
        <v>0</v>
      </c>
      <c r="N29" s="207">
        <f t="shared" si="4"/>
        <v>0</v>
      </c>
      <c r="O29" s="206">
        <f t="shared" si="3"/>
        <v>0</v>
      </c>
    </row>
    <row r="30" spans="1:15" x14ac:dyDescent="0.25">
      <c r="A30" s="186"/>
      <c r="B30" s="199" t="s">
        <v>126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6">
        <f t="shared" si="3"/>
        <v>0</v>
      </c>
    </row>
    <row r="31" spans="1:15" x14ac:dyDescent="0.25">
      <c r="A31" s="186"/>
      <c r="B31" s="199" t="s">
        <v>119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6">
        <f t="shared" si="3"/>
        <v>0</v>
      </c>
    </row>
    <row r="32" spans="1:15" x14ac:dyDescent="0.25">
      <c r="A32" s="186"/>
      <c r="B32" s="199" t="s">
        <v>120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6">
        <f t="shared" si="3"/>
        <v>0</v>
      </c>
    </row>
    <row r="33" spans="1:15" x14ac:dyDescent="0.25">
      <c r="A33" s="186"/>
      <c r="B33" s="199" t="s">
        <v>129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6">
        <f t="shared" si="3"/>
        <v>0</v>
      </c>
    </row>
    <row r="34" spans="1:15" x14ac:dyDescent="0.25">
      <c r="A34" s="186"/>
      <c r="B34" s="199" t="s">
        <v>183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6">
        <f t="shared" si="3"/>
        <v>0</v>
      </c>
    </row>
    <row r="35" spans="1:15" x14ac:dyDescent="0.25">
      <c r="A35" s="186"/>
      <c r="B35" s="199" t="s">
        <v>184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6">
        <f t="shared" si="3"/>
        <v>0</v>
      </c>
    </row>
    <row r="36" spans="1:15" x14ac:dyDescent="0.25">
      <c r="A36" s="186"/>
      <c r="B36" s="199" t="s">
        <v>185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6">
        <f t="shared" si="3"/>
        <v>0</v>
      </c>
    </row>
    <row r="37" spans="1:15" x14ac:dyDescent="0.25">
      <c r="A37" s="186"/>
      <c r="B37" s="199" t="s">
        <v>186</v>
      </c>
      <c r="C37" s="207"/>
      <c r="D37" s="207">
        <f t="shared" ref="D37:N37" si="5">C8-C29</f>
        <v>0</v>
      </c>
      <c r="E37" s="207">
        <f t="shared" si="5"/>
        <v>0</v>
      </c>
      <c r="F37" s="207">
        <f t="shared" si="5"/>
        <v>0</v>
      </c>
      <c r="G37" s="207">
        <f t="shared" si="5"/>
        <v>0</v>
      </c>
      <c r="H37" s="207">
        <f t="shared" si="5"/>
        <v>0</v>
      </c>
      <c r="I37" s="207">
        <f t="shared" si="5"/>
        <v>0</v>
      </c>
      <c r="J37" s="207">
        <f t="shared" si="5"/>
        <v>0</v>
      </c>
      <c r="K37" s="207">
        <f t="shared" si="5"/>
        <v>0</v>
      </c>
      <c r="L37" s="207">
        <f t="shared" si="5"/>
        <v>0</v>
      </c>
      <c r="M37" s="207">
        <f t="shared" si="5"/>
        <v>0</v>
      </c>
      <c r="N37" s="207">
        <f t="shared" si="5"/>
        <v>0</v>
      </c>
      <c r="O37" s="206">
        <f t="shared" si="3"/>
        <v>0</v>
      </c>
    </row>
    <row r="38" spans="1:15" x14ac:dyDescent="0.25">
      <c r="A38" s="187"/>
      <c r="B38" s="187" t="s">
        <v>187</v>
      </c>
      <c r="C38" s="208">
        <f>SUM(C14:C37)</f>
        <v>0</v>
      </c>
      <c r="D38" s="208">
        <f t="shared" ref="D38:N38" si="6">SUM(D14:D37)</f>
        <v>0</v>
      </c>
      <c r="E38" s="208">
        <f t="shared" si="6"/>
        <v>0</v>
      </c>
      <c r="F38" s="208">
        <f t="shared" si="6"/>
        <v>0</v>
      </c>
      <c r="G38" s="208">
        <f t="shared" si="6"/>
        <v>0</v>
      </c>
      <c r="H38" s="208">
        <f t="shared" si="6"/>
        <v>0</v>
      </c>
      <c r="I38" s="208">
        <f t="shared" si="6"/>
        <v>0</v>
      </c>
      <c r="J38" s="208">
        <f t="shared" si="6"/>
        <v>0</v>
      </c>
      <c r="K38" s="208">
        <f t="shared" si="6"/>
        <v>0</v>
      </c>
      <c r="L38" s="208">
        <f t="shared" si="6"/>
        <v>0</v>
      </c>
      <c r="M38" s="208">
        <f t="shared" si="6"/>
        <v>0</v>
      </c>
      <c r="N38" s="208">
        <f t="shared" si="6"/>
        <v>0</v>
      </c>
      <c r="O38" s="208">
        <f>SUM(O14:O37)</f>
        <v>0</v>
      </c>
    </row>
    <row r="39" spans="1:15" x14ac:dyDescent="0.25">
      <c r="A39" s="185"/>
      <c r="B39" s="185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</row>
    <row r="40" spans="1:15" x14ac:dyDescent="0.25">
      <c r="A40" s="187" t="s">
        <v>188</v>
      </c>
      <c r="B40" s="187"/>
      <c r="C40" s="209"/>
      <c r="D40" s="208">
        <f>C42</f>
        <v>0</v>
      </c>
      <c r="E40" s="208">
        <f t="shared" ref="E40:N40" si="7">D42</f>
        <v>0</v>
      </c>
      <c r="F40" s="208">
        <f t="shared" si="7"/>
        <v>0</v>
      </c>
      <c r="G40" s="208">
        <f t="shared" si="7"/>
        <v>0</v>
      </c>
      <c r="H40" s="208">
        <f t="shared" si="7"/>
        <v>0</v>
      </c>
      <c r="I40" s="208">
        <f t="shared" si="7"/>
        <v>0</v>
      </c>
      <c r="J40" s="208">
        <f t="shared" si="7"/>
        <v>0</v>
      </c>
      <c r="K40" s="208">
        <f t="shared" si="7"/>
        <v>0</v>
      </c>
      <c r="L40" s="208">
        <f t="shared" si="7"/>
        <v>0</v>
      </c>
      <c r="M40" s="208">
        <f t="shared" si="7"/>
        <v>0</v>
      </c>
      <c r="N40" s="208">
        <f t="shared" si="7"/>
        <v>0</v>
      </c>
      <c r="O40" s="189"/>
    </row>
    <row r="41" spans="1:15" x14ac:dyDescent="0.25">
      <c r="A41" s="187" t="s">
        <v>189</v>
      </c>
      <c r="B41" s="187"/>
      <c r="C41" s="208">
        <f>C11-C38</f>
        <v>0</v>
      </c>
      <c r="D41" s="208">
        <f t="shared" ref="D41:N41" si="8">D11-D38</f>
        <v>0</v>
      </c>
      <c r="E41" s="208">
        <f t="shared" si="8"/>
        <v>0</v>
      </c>
      <c r="F41" s="208">
        <f t="shared" si="8"/>
        <v>0</v>
      </c>
      <c r="G41" s="208">
        <f t="shared" si="8"/>
        <v>0</v>
      </c>
      <c r="H41" s="208">
        <f t="shared" si="8"/>
        <v>0</v>
      </c>
      <c r="I41" s="208">
        <f t="shared" si="8"/>
        <v>0</v>
      </c>
      <c r="J41" s="208">
        <f t="shared" si="8"/>
        <v>0</v>
      </c>
      <c r="K41" s="208">
        <f t="shared" si="8"/>
        <v>0</v>
      </c>
      <c r="L41" s="208">
        <f t="shared" si="8"/>
        <v>0</v>
      </c>
      <c r="M41" s="208">
        <f t="shared" si="8"/>
        <v>0</v>
      </c>
      <c r="N41" s="208">
        <f t="shared" si="8"/>
        <v>0</v>
      </c>
      <c r="O41" s="208">
        <f>O11-O38</f>
        <v>0</v>
      </c>
    </row>
    <row r="42" spans="1:15" x14ac:dyDescent="0.25">
      <c r="A42" s="187" t="s">
        <v>190</v>
      </c>
      <c r="B42" s="187"/>
      <c r="C42" s="208">
        <f>C41</f>
        <v>0</v>
      </c>
      <c r="D42" s="208">
        <f>D40+D41</f>
        <v>0</v>
      </c>
      <c r="E42" s="208">
        <f t="shared" ref="E42:N42" si="9">E40+E41</f>
        <v>0</v>
      </c>
      <c r="F42" s="208">
        <f t="shared" si="9"/>
        <v>0</v>
      </c>
      <c r="G42" s="208">
        <f t="shared" si="9"/>
        <v>0</v>
      </c>
      <c r="H42" s="208">
        <f t="shared" si="9"/>
        <v>0</v>
      </c>
      <c r="I42" s="208">
        <f t="shared" si="9"/>
        <v>0</v>
      </c>
      <c r="J42" s="208">
        <f t="shared" si="9"/>
        <v>0</v>
      </c>
      <c r="K42" s="208">
        <f t="shared" si="9"/>
        <v>0</v>
      </c>
      <c r="L42" s="208">
        <f t="shared" si="9"/>
        <v>0</v>
      </c>
      <c r="M42" s="208">
        <f t="shared" si="9"/>
        <v>0</v>
      </c>
      <c r="N42" s="208">
        <f t="shared" si="9"/>
        <v>0</v>
      </c>
      <c r="O42" s="189"/>
    </row>
  </sheetData>
  <pageMargins left="0.7" right="0.7" top="0.78740157499999996" bottom="0.78740157499999996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opLeftCell="A7" workbookViewId="0">
      <selection activeCell="E37" sqref="E37"/>
    </sheetView>
  </sheetViews>
  <sheetFormatPr baseColWidth="10" defaultRowHeight="15" x14ac:dyDescent="0.25"/>
  <cols>
    <col min="1" max="1" width="2.7109375" customWidth="1"/>
    <col min="2" max="2" width="48.7109375" bestFit="1" customWidth="1"/>
    <col min="3" max="15" width="9.42578125" customWidth="1"/>
  </cols>
  <sheetData>
    <row r="1" spans="1:15" x14ac:dyDescent="0.2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91" t="s">
        <v>191</v>
      </c>
    </row>
    <row r="2" spans="1:15" ht="26.25" x14ac:dyDescent="0.35">
      <c r="A2" s="192" t="s">
        <v>192</v>
      </c>
      <c r="B2" s="184"/>
      <c r="C2" s="184"/>
      <c r="D2" s="183"/>
      <c r="E2" s="183"/>
      <c r="F2" s="183"/>
      <c r="G2" s="183"/>
      <c r="H2" s="184"/>
      <c r="I2" s="184"/>
      <c r="J2" s="184"/>
      <c r="K2" s="184"/>
      <c r="L2" s="184"/>
      <c r="M2" s="184"/>
      <c r="N2" s="184"/>
      <c r="O2" s="184"/>
    </row>
    <row r="3" spans="1:15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x14ac:dyDescent="0.25">
      <c r="A4" s="194" t="s">
        <v>172</v>
      </c>
      <c r="B4" s="194"/>
      <c r="C4" s="195" t="s">
        <v>100</v>
      </c>
      <c r="D4" s="195" t="s">
        <v>101</v>
      </c>
      <c r="E4" s="195" t="s">
        <v>102</v>
      </c>
      <c r="F4" s="195" t="s">
        <v>103</v>
      </c>
      <c r="G4" s="195" t="s">
        <v>104</v>
      </c>
      <c r="H4" s="195" t="s">
        <v>105</v>
      </c>
      <c r="I4" s="195" t="s">
        <v>106</v>
      </c>
      <c r="J4" s="195" t="s">
        <v>107</v>
      </c>
      <c r="K4" s="195" t="s">
        <v>108</v>
      </c>
      <c r="L4" s="195" t="s">
        <v>109</v>
      </c>
      <c r="M4" s="195" t="s">
        <v>110</v>
      </c>
      <c r="N4" s="195" t="s">
        <v>111</v>
      </c>
      <c r="O4" s="195" t="s">
        <v>6</v>
      </c>
    </row>
    <row r="5" spans="1:15" x14ac:dyDescent="0.25">
      <c r="A5" s="186"/>
      <c r="B5" s="199" t="s">
        <v>112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197">
        <f>SUM(C5:N5)</f>
        <v>0</v>
      </c>
    </row>
    <row r="6" spans="1:15" x14ac:dyDescent="0.25">
      <c r="A6" s="186"/>
      <c r="B6" s="199" t="s">
        <v>113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197">
        <f t="shared" ref="O6:O10" si="0">SUM(C6:N6)</f>
        <v>0</v>
      </c>
    </row>
    <row r="7" spans="1:15" x14ac:dyDescent="0.25">
      <c r="A7" s="186"/>
      <c r="B7" s="199" t="s">
        <v>114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97">
        <f t="shared" si="0"/>
        <v>0</v>
      </c>
    </row>
    <row r="8" spans="1:15" x14ac:dyDescent="0.25">
      <c r="A8" s="186"/>
      <c r="B8" s="199" t="s">
        <v>173</v>
      </c>
      <c r="C8" s="200">
        <f>(C5+C6+C7)*0.19</f>
        <v>0</v>
      </c>
      <c r="D8" s="200">
        <f t="shared" ref="D8:N8" si="1">(D5+D6+D7)*0.19</f>
        <v>0</v>
      </c>
      <c r="E8" s="200">
        <f t="shared" si="1"/>
        <v>0</v>
      </c>
      <c r="F8" s="200">
        <f t="shared" si="1"/>
        <v>0</v>
      </c>
      <c r="G8" s="200">
        <f t="shared" si="1"/>
        <v>0</v>
      </c>
      <c r="H8" s="200">
        <f t="shared" si="1"/>
        <v>0</v>
      </c>
      <c r="I8" s="200">
        <f t="shared" si="1"/>
        <v>0</v>
      </c>
      <c r="J8" s="200">
        <f t="shared" si="1"/>
        <v>0</v>
      </c>
      <c r="K8" s="200">
        <f t="shared" si="1"/>
        <v>0</v>
      </c>
      <c r="L8" s="200">
        <f t="shared" si="1"/>
        <v>0</v>
      </c>
      <c r="M8" s="200">
        <f t="shared" si="1"/>
        <v>0</v>
      </c>
      <c r="N8" s="200">
        <f t="shared" si="1"/>
        <v>0</v>
      </c>
      <c r="O8" s="197">
        <f t="shared" si="0"/>
        <v>0</v>
      </c>
    </row>
    <row r="9" spans="1:15" x14ac:dyDescent="0.25">
      <c r="A9" s="186"/>
      <c r="B9" s="186" t="s">
        <v>174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97">
        <f t="shared" si="0"/>
        <v>0</v>
      </c>
    </row>
    <row r="10" spans="1:15" x14ac:dyDescent="0.25">
      <c r="A10" s="186"/>
      <c r="B10" s="188" t="s">
        <v>175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197">
        <f t="shared" si="0"/>
        <v>0</v>
      </c>
    </row>
    <row r="11" spans="1:15" x14ac:dyDescent="0.25">
      <c r="A11" s="186"/>
      <c r="B11" s="187" t="s">
        <v>176</v>
      </c>
      <c r="C11" s="190">
        <f t="shared" ref="C11:O11" si="2">SUM(C5:C10)</f>
        <v>0</v>
      </c>
      <c r="D11" s="190">
        <f t="shared" si="2"/>
        <v>0</v>
      </c>
      <c r="E11" s="190">
        <f t="shared" si="2"/>
        <v>0</v>
      </c>
      <c r="F11" s="190">
        <f t="shared" si="2"/>
        <v>0</v>
      </c>
      <c r="G11" s="190">
        <f t="shared" si="2"/>
        <v>0</v>
      </c>
      <c r="H11" s="190">
        <f t="shared" si="2"/>
        <v>0</v>
      </c>
      <c r="I11" s="190">
        <f t="shared" si="2"/>
        <v>0</v>
      </c>
      <c r="J11" s="190">
        <f t="shared" si="2"/>
        <v>0</v>
      </c>
      <c r="K11" s="190">
        <f t="shared" si="2"/>
        <v>0</v>
      </c>
      <c r="L11" s="190">
        <f t="shared" si="2"/>
        <v>0</v>
      </c>
      <c r="M11" s="190">
        <f t="shared" si="2"/>
        <v>0</v>
      </c>
      <c r="N11" s="190">
        <f t="shared" si="2"/>
        <v>0</v>
      </c>
      <c r="O11" s="190">
        <f t="shared" si="2"/>
        <v>0</v>
      </c>
    </row>
    <row r="12" spans="1:15" x14ac:dyDescent="0.25">
      <c r="A12" s="185"/>
      <c r="B12" s="185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5" x14ac:dyDescent="0.25">
      <c r="A13" s="194" t="s">
        <v>177</v>
      </c>
      <c r="B13" s="194"/>
      <c r="C13" s="201" t="s">
        <v>100</v>
      </c>
      <c r="D13" s="201" t="s">
        <v>101</v>
      </c>
      <c r="E13" s="201" t="s">
        <v>102</v>
      </c>
      <c r="F13" s="201" t="s">
        <v>103</v>
      </c>
      <c r="G13" s="201" t="s">
        <v>104</v>
      </c>
      <c r="H13" s="201" t="s">
        <v>105</v>
      </c>
      <c r="I13" s="201" t="s">
        <v>106</v>
      </c>
      <c r="J13" s="201" t="s">
        <v>107</v>
      </c>
      <c r="K13" s="201" t="s">
        <v>108</v>
      </c>
      <c r="L13" s="201" t="s">
        <v>109</v>
      </c>
      <c r="M13" s="201" t="s">
        <v>110</v>
      </c>
      <c r="N13" s="201" t="s">
        <v>111</v>
      </c>
      <c r="O13" s="201" t="s">
        <v>6</v>
      </c>
    </row>
    <row r="14" spans="1:15" x14ac:dyDescent="0.25">
      <c r="A14" s="186"/>
      <c r="B14" s="199" t="s">
        <v>178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197">
        <f>SUM(C14:N14)</f>
        <v>0</v>
      </c>
    </row>
    <row r="15" spans="1:15" x14ac:dyDescent="0.25">
      <c r="A15" s="186"/>
      <c r="B15" s="199" t="s">
        <v>179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197">
        <f t="shared" ref="O15:O37" si="3">SUM(C15:N15)</f>
        <v>0</v>
      </c>
    </row>
    <row r="16" spans="1:15" x14ac:dyDescent="0.25">
      <c r="A16" s="186"/>
      <c r="B16" s="199" t="s">
        <v>180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197">
        <f t="shared" si="3"/>
        <v>0</v>
      </c>
    </row>
    <row r="17" spans="1:15" x14ac:dyDescent="0.25">
      <c r="A17" s="186"/>
      <c r="B17" s="199" t="s">
        <v>121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197">
        <f t="shared" si="3"/>
        <v>0</v>
      </c>
    </row>
    <row r="18" spans="1:15" x14ac:dyDescent="0.25">
      <c r="A18" s="186"/>
      <c r="B18" s="199" t="s">
        <v>122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197">
        <f t="shared" si="3"/>
        <v>0</v>
      </c>
    </row>
    <row r="19" spans="1:15" x14ac:dyDescent="0.25">
      <c r="A19" s="186"/>
      <c r="B19" s="199" t="s">
        <v>123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197">
        <f t="shared" si="3"/>
        <v>0</v>
      </c>
    </row>
    <row r="20" spans="1:15" x14ac:dyDescent="0.25">
      <c r="A20" s="186"/>
      <c r="B20" s="199" t="s">
        <v>124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197">
        <f t="shared" si="3"/>
        <v>0</v>
      </c>
    </row>
    <row r="21" spans="1:15" x14ac:dyDescent="0.25">
      <c r="A21" s="186"/>
      <c r="B21" s="199" t="s">
        <v>125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197">
        <f t="shared" si="3"/>
        <v>0</v>
      </c>
    </row>
    <row r="22" spans="1:15" x14ac:dyDescent="0.25">
      <c r="A22" s="186"/>
      <c r="B22" s="199" t="s">
        <v>127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197">
        <f t="shared" si="3"/>
        <v>0</v>
      </c>
    </row>
    <row r="23" spans="1:15" x14ac:dyDescent="0.25">
      <c r="A23" s="186"/>
      <c r="B23" s="199" t="s">
        <v>128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197">
        <f t="shared" si="3"/>
        <v>0</v>
      </c>
    </row>
    <row r="24" spans="1:15" x14ac:dyDescent="0.25">
      <c r="A24" s="186"/>
      <c r="B24" s="199" t="s">
        <v>131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197">
        <f t="shared" si="3"/>
        <v>0</v>
      </c>
    </row>
    <row r="25" spans="1:15" x14ac:dyDescent="0.25">
      <c r="A25" s="186"/>
      <c r="B25" s="199" t="s">
        <v>132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197">
        <f t="shared" si="3"/>
        <v>0</v>
      </c>
    </row>
    <row r="26" spans="1:15" x14ac:dyDescent="0.25">
      <c r="A26" s="186"/>
      <c r="B26" s="199" t="s">
        <v>64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197">
        <f t="shared" si="3"/>
        <v>0</v>
      </c>
    </row>
    <row r="27" spans="1:15" x14ac:dyDescent="0.25">
      <c r="A27" s="186"/>
      <c r="B27" s="199" t="s">
        <v>89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197">
        <f t="shared" si="3"/>
        <v>0</v>
      </c>
    </row>
    <row r="28" spans="1:15" x14ac:dyDescent="0.25">
      <c r="A28" s="186"/>
      <c r="B28" s="199" t="s">
        <v>181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197">
        <f t="shared" si="3"/>
        <v>0</v>
      </c>
    </row>
    <row r="29" spans="1:15" x14ac:dyDescent="0.25">
      <c r="A29" s="186"/>
      <c r="B29" s="199" t="s">
        <v>182</v>
      </c>
      <c r="C29" s="200">
        <f>(SUM(C14:C28))*0.19</f>
        <v>0</v>
      </c>
      <c r="D29" s="200">
        <f t="shared" ref="D29:N29" si="4">(SUM(D14:D28))*0.19</f>
        <v>0</v>
      </c>
      <c r="E29" s="200">
        <f t="shared" si="4"/>
        <v>0</v>
      </c>
      <c r="F29" s="200">
        <f t="shared" si="4"/>
        <v>0</v>
      </c>
      <c r="G29" s="200">
        <f t="shared" si="4"/>
        <v>0</v>
      </c>
      <c r="H29" s="200">
        <f t="shared" si="4"/>
        <v>0</v>
      </c>
      <c r="I29" s="200">
        <f t="shared" si="4"/>
        <v>0</v>
      </c>
      <c r="J29" s="200">
        <f t="shared" si="4"/>
        <v>0</v>
      </c>
      <c r="K29" s="200">
        <f t="shared" si="4"/>
        <v>0</v>
      </c>
      <c r="L29" s="200">
        <f t="shared" si="4"/>
        <v>0</v>
      </c>
      <c r="M29" s="200">
        <f t="shared" si="4"/>
        <v>0</v>
      </c>
      <c r="N29" s="200">
        <f t="shared" si="4"/>
        <v>0</v>
      </c>
      <c r="O29" s="197">
        <f t="shared" si="3"/>
        <v>0</v>
      </c>
    </row>
    <row r="30" spans="1:15" x14ac:dyDescent="0.25">
      <c r="A30" s="186"/>
      <c r="B30" s="199" t="s">
        <v>126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197">
        <f t="shared" si="3"/>
        <v>0</v>
      </c>
    </row>
    <row r="31" spans="1:15" x14ac:dyDescent="0.25">
      <c r="A31" s="186"/>
      <c r="B31" s="199" t="s">
        <v>119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197">
        <f t="shared" si="3"/>
        <v>0</v>
      </c>
    </row>
    <row r="32" spans="1:15" x14ac:dyDescent="0.25">
      <c r="A32" s="186"/>
      <c r="B32" s="199" t="s">
        <v>120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197">
        <f t="shared" si="3"/>
        <v>0</v>
      </c>
    </row>
    <row r="33" spans="1:15" x14ac:dyDescent="0.25">
      <c r="A33" s="186"/>
      <c r="B33" s="199" t="s">
        <v>129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197">
        <f t="shared" si="3"/>
        <v>0</v>
      </c>
    </row>
    <row r="34" spans="1:15" x14ac:dyDescent="0.25">
      <c r="A34" s="186"/>
      <c r="B34" s="199" t="s">
        <v>183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197">
        <f t="shared" si="3"/>
        <v>0</v>
      </c>
    </row>
    <row r="35" spans="1:15" x14ac:dyDescent="0.25">
      <c r="A35" s="186"/>
      <c r="B35" s="199" t="s">
        <v>184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197">
        <f t="shared" si="3"/>
        <v>0</v>
      </c>
    </row>
    <row r="36" spans="1:15" x14ac:dyDescent="0.25">
      <c r="A36" s="186"/>
      <c r="B36" s="199" t="s">
        <v>185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197">
        <f t="shared" si="3"/>
        <v>0</v>
      </c>
    </row>
    <row r="37" spans="1:15" x14ac:dyDescent="0.25">
      <c r="A37" s="186"/>
      <c r="B37" s="199" t="s">
        <v>186</v>
      </c>
      <c r="C37" s="200">
        <f>'5a Liquiditätsplanung 1. Jahr'!N8-'5a Liquiditätsplanung 1. Jahr'!N29</f>
        <v>0</v>
      </c>
      <c r="D37" s="200">
        <f t="shared" ref="D37:N37" si="5">C8-C29</f>
        <v>0</v>
      </c>
      <c r="E37" s="200">
        <f t="shared" si="5"/>
        <v>0</v>
      </c>
      <c r="F37" s="200">
        <f t="shared" si="5"/>
        <v>0</v>
      </c>
      <c r="G37" s="200">
        <f t="shared" si="5"/>
        <v>0</v>
      </c>
      <c r="H37" s="200">
        <f t="shared" si="5"/>
        <v>0</v>
      </c>
      <c r="I37" s="200">
        <f t="shared" si="5"/>
        <v>0</v>
      </c>
      <c r="J37" s="200">
        <f t="shared" si="5"/>
        <v>0</v>
      </c>
      <c r="K37" s="200">
        <f t="shared" si="5"/>
        <v>0</v>
      </c>
      <c r="L37" s="200">
        <f t="shared" si="5"/>
        <v>0</v>
      </c>
      <c r="M37" s="200">
        <f t="shared" si="5"/>
        <v>0</v>
      </c>
      <c r="N37" s="200">
        <f t="shared" si="5"/>
        <v>0</v>
      </c>
      <c r="O37" s="197">
        <f t="shared" si="3"/>
        <v>0</v>
      </c>
    </row>
    <row r="38" spans="1:15" x14ac:dyDescent="0.25">
      <c r="A38" s="187"/>
      <c r="B38" s="187" t="s">
        <v>187</v>
      </c>
      <c r="C38" s="190">
        <f>SUM(C14:C37)</f>
        <v>0</v>
      </c>
      <c r="D38" s="190">
        <f t="shared" ref="D38:N38" si="6">SUM(D14:D37)</f>
        <v>0</v>
      </c>
      <c r="E38" s="190">
        <f t="shared" si="6"/>
        <v>0</v>
      </c>
      <c r="F38" s="190">
        <f t="shared" si="6"/>
        <v>0</v>
      </c>
      <c r="G38" s="190">
        <f t="shared" si="6"/>
        <v>0</v>
      </c>
      <c r="H38" s="190">
        <f t="shared" si="6"/>
        <v>0</v>
      </c>
      <c r="I38" s="190">
        <f t="shared" si="6"/>
        <v>0</v>
      </c>
      <c r="J38" s="190">
        <f t="shared" si="6"/>
        <v>0</v>
      </c>
      <c r="K38" s="190">
        <f t="shared" si="6"/>
        <v>0</v>
      </c>
      <c r="L38" s="190">
        <f t="shared" si="6"/>
        <v>0</v>
      </c>
      <c r="M38" s="190">
        <f t="shared" si="6"/>
        <v>0</v>
      </c>
      <c r="N38" s="190">
        <f t="shared" si="6"/>
        <v>0</v>
      </c>
      <c r="O38" s="190">
        <f>SUM(O14:O37)</f>
        <v>0</v>
      </c>
    </row>
    <row r="39" spans="1:15" x14ac:dyDescent="0.25">
      <c r="A39" s="185"/>
      <c r="B39" s="185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</row>
    <row r="40" spans="1:15" x14ac:dyDescent="0.25">
      <c r="A40" s="187" t="s">
        <v>188</v>
      </c>
      <c r="B40" s="187"/>
      <c r="C40" s="198">
        <f>'5a Liquiditätsplanung 1. Jahr'!N42</f>
        <v>0</v>
      </c>
      <c r="D40" s="190">
        <f>C42</f>
        <v>0</v>
      </c>
      <c r="E40" s="190">
        <f t="shared" ref="E40:N40" si="7">D42</f>
        <v>0</v>
      </c>
      <c r="F40" s="190">
        <f t="shared" si="7"/>
        <v>0</v>
      </c>
      <c r="G40" s="190">
        <f t="shared" si="7"/>
        <v>0</v>
      </c>
      <c r="H40" s="190">
        <f t="shared" si="7"/>
        <v>0</v>
      </c>
      <c r="I40" s="190">
        <f t="shared" si="7"/>
        <v>0</v>
      </c>
      <c r="J40" s="190">
        <f t="shared" si="7"/>
        <v>0</v>
      </c>
      <c r="K40" s="190">
        <f t="shared" si="7"/>
        <v>0</v>
      </c>
      <c r="L40" s="190">
        <f t="shared" si="7"/>
        <v>0</v>
      </c>
      <c r="M40" s="190">
        <f t="shared" si="7"/>
        <v>0</v>
      </c>
      <c r="N40" s="190">
        <f t="shared" si="7"/>
        <v>0</v>
      </c>
      <c r="O40" s="189"/>
    </row>
    <row r="41" spans="1:15" x14ac:dyDescent="0.25">
      <c r="A41" s="187" t="s">
        <v>189</v>
      </c>
      <c r="B41" s="187"/>
      <c r="C41" s="190">
        <f>C11-C38</f>
        <v>0</v>
      </c>
      <c r="D41" s="190">
        <f t="shared" ref="D41:N41" si="8">D11-D38</f>
        <v>0</v>
      </c>
      <c r="E41" s="190">
        <f t="shared" si="8"/>
        <v>0</v>
      </c>
      <c r="F41" s="190">
        <f t="shared" si="8"/>
        <v>0</v>
      </c>
      <c r="G41" s="190">
        <f t="shared" si="8"/>
        <v>0</v>
      </c>
      <c r="H41" s="190">
        <f t="shared" si="8"/>
        <v>0</v>
      </c>
      <c r="I41" s="190">
        <f t="shared" si="8"/>
        <v>0</v>
      </c>
      <c r="J41" s="190">
        <f t="shared" si="8"/>
        <v>0</v>
      </c>
      <c r="K41" s="190">
        <f t="shared" si="8"/>
        <v>0</v>
      </c>
      <c r="L41" s="190">
        <f t="shared" si="8"/>
        <v>0</v>
      </c>
      <c r="M41" s="190">
        <f t="shared" si="8"/>
        <v>0</v>
      </c>
      <c r="N41" s="190">
        <f t="shared" si="8"/>
        <v>0</v>
      </c>
      <c r="O41" s="190">
        <f>O11-O38</f>
        <v>0</v>
      </c>
    </row>
    <row r="42" spans="1:15" x14ac:dyDescent="0.25">
      <c r="A42" s="187" t="s">
        <v>190</v>
      </c>
      <c r="B42" s="187"/>
      <c r="C42" s="190">
        <f>C40+C41</f>
        <v>0</v>
      </c>
      <c r="D42" s="190">
        <f>D40+D41</f>
        <v>0</v>
      </c>
      <c r="E42" s="190">
        <f t="shared" ref="E42:N42" si="9">E40+E41</f>
        <v>0</v>
      </c>
      <c r="F42" s="190">
        <f t="shared" si="9"/>
        <v>0</v>
      </c>
      <c r="G42" s="190">
        <f t="shared" si="9"/>
        <v>0</v>
      </c>
      <c r="H42" s="190">
        <f t="shared" si="9"/>
        <v>0</v>
      </c>
      <c r="I42" s="190">
        <f t="shared" si="9"/>
        <v>0</v>
      </c>
      <c r="J42" s="190">
        <f t="shared" si="9"/>
        <v>0</v>
      </c>
      <c r="K42" s="190">
        <f t="shared" si="9"/>
        <v>0</v>
      </c>
      <c r="L42" s="190">
        <f t="shared" si="9"/>
        <v>0</v>
      </c>
      <c r="M42" s="190">
        <f t="shared" si="9"/>
        <v>0</v>
      </c>
      <c r="N42" s="190">
        <f t="shared" si="9"/>
        <v>0</v>
      </c>
      <c r="O42" s="189"/>
    </row>
  </sheetData>
  <pageMargins left="0.7" right="0.7" top="0.78740157499999996" bottom="0.78740157499999996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opLeftCell="A7" workbookViewId="0">
      <selection activeCell="C37" sqref="C37"/>
    </sheetView>
  </sheetViews>
  <sheetFormatPr baseColWidth="10" defaultRowHeight="15" x14ac:dyDescent="0.25"/>
  <cols>
    <col min="1" max="1" width="2.7109375" customWidth="1"/>
    <col min="2" max="2" width="48.7109375" bestFit="1" customWidth="1"/>
    <col min="3" max="15" width="9.42578125" customWidth="1"/>
  </cols>
  <sheetData>
    <row r="1" spans="1:15" x14ac:dyDescent="0.2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91" t="s">
        <v>193</v>
      </c>
    </row>
    <row r="2" spans="1:15" ht="26.25" x14ac:dyDescent="0.35">
      <c r="A2" s="192" t="s">
        <v>194</v>
      </c>
      <c r="B2" s="184"/>
      <c r="C2" s="184"/>
      <c r="D2" s="183"/>
      <c r="E2" s="183"/>
      <c r="F2" s="183"/>
      <c r="G2" s="183"/>
      <c r="H2" s="184"/>
      <c r="I2" s="184"/>
      <c r="J2" s="184"/>
      <c r="K2" s="184"/>
      <c r="L2" s="184"/>
      <c r="M2" s="184"/>
      <c r="N2" s="184"/>
      <c r="O2" s="184"/>
    </row>
    <row r="3" spans="1:15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x14ac:dyDescent="0.25">
      <c r="A4" s="194" t="s">
        <v>172</v>
      </c>
      <c r="B4" s="194"/>
      <c r="C4" s="195" t="s">
        <v>100</v>
      </c>
      <c r="D4" s="195" t="s">
        <v>101</v>
      </c>
      <c r="E4" s="195" t="s">
        <v>102</v>
      </c>
      <c r="F4" s="195" t="s">
        <v>103</v>
      </c>
      <c r="G4" s="195" t="s">
        <v>104</v>
      </c>
      <c r="H4" s="195" t="s">
        <v>105</v>
      </c>
      <c r="I4" s="195" t="s">
        <v>106</v>
      </c>
      <c r="J4" s="195" t="s">
        <v>107</v>
      </c>
      <c r="K4" s="195" t="s">
        <v>108</v>
      </c>
      <c r="L4" s="195" t="s">
        <v>109</v>
      </c>
      <c r="M4" s="195" t="s">
        <v>110</v>
      </c>
      <c r="N4" s="195" t="s">
        <v>111</v>
      </c>
      <c r="O4" s="195" t="s">
        <v>7</v>
      </c>
    </row>
    <row r="5" spans="1:15" x14ac:dyDescent="0.25">
      <c r="A5" s="186"/>
      <c r="B5" s="199" t="s">
        <v>112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197">
        <f>SUM(C5:N5)</f>
        <v>0</v>
      </c>
    </row>
    <row r="6" spans="1:15" x14ac:dyDescent="0.25">
      <c r="A6" s="186"/>
      <c r="B6" s="199" t="s">
        <v>113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197">
        <f t="shared" ref="O6:O10" si="0">SUM(C6:N6)</f>
        <v>0</v>
      </c>
    </row>
    <row r="7" spans="1:15" x14ac:dyDescent="0.25">
      <c r="A7" s="186"/>
      <c r="B7" s="199" t="s">
        <v>114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197">
        <f t="shared" si="0"/>
        <v>0</v>
      </c>
    </row>
    <row r="8" spans="1:15" x14ac:dyDescent="0.25">
      <c r="A8" s="186"/>
      <c r="B8" s="199" t="s">
        <v>173</v>
      </c>
      <c r="C8" s="200">
        <f>(C5+C6+C7)*0.19</f>
        <v>0</v>
      </c>
      <c r="D8" s="200">
        <f t="shared" ref="D8:N8" si="1">(D5+D6+D7)*0.19</f>
        <v>0</v>
      </c>
      <c r="E8" s="200">
        <f t="shared" si="1"/>
        <v>0</v>
      </c>
      <c r="F8" s="200">
        <f t="shared" si="1"/>
        <v>0</v>
      </c>
      <c r="G8" s="200">
        <f t="shared" si="1"/>
        <v>0</v>
      </c>
      <c r="H8" s="200">
        <f t="shared" si="1"/>
        <v>0</v>
      </c>
      <c r="I8" s="200">
        <f t="shared" si="1"/>
        <v>0</v>
      </c>
      <c r="J8" s="200">
        <f t="shared" si="1"/>
        <v>0</v>
      </c>
      <c r="K8" s="200">
        <f t="shared" si="1"/>
        <v>0</v>
      </c>
      <c r="L8" s="200">
        <f t="shared" si="1"/>
        <v>0</v>
      </c>
      <c r="M8" s="200">
        <f t="shared" si="1"/>
        <v>0</v>
      </c>
      <c r="N8" s="200">
        <f t="shared" si="1"/>
        <v>0</v>
      </c>
      <c r="O8" s="197">
        <f t="shared" si="0"/>
        <v>0</v>
      </c>
    </row>
    <row r="9" spans="1:15" x14ac:dyDescent="0.25">
      <c r="A9" s="186"/>
      <c r="B9" s="186" t="s">
        <v>174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97">
        <f t="shared" si="0"/>
        <v>0</v>
      </c>
    </row>
    <row r="10" spans="1:15" x14ac:dyDescent="0.25">
      <c r="A10" s="186"/>
      <c r="B10" s="188" t="s">
        <v>175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197">
        <f t="shared" si="0"/>
        <v>0</v>
      </c>
    </row>
    <row r="11" spans="1:15" x14ac:dyDescent="0.25">
      <c r="A11" s="186"/>
      <c r="B11" s="187" t="s">
        <v>176</v>
      </c>
      <c r="C11" s="190">
        <f>SUM(C5:C10)</f>
        <v>0</v>
      </c>
      <c r="D11" s="190">
        <f t="shared" ref="D11:O11" si="2">SUM(D5:D10)</f>
        <v>0</v>
      </c>
      <c r="E11" s="190">
        <f t="shared" si="2"/>
        <v>0</v>
      </c>
      <c r="F11" s="190">
        <f t="shared" si="2"/>
        <v>0</v>
      </c>
      <c r="G11" s="190">
        <f t="shared" si="2"/>
        <v>0</v>
      </c>
      <c r="H11" s="190">
        <f t="shared" si="2"/>
        <v>0</v>
      </c>
      <c r="I11" s="190">
        <f t="shared" si="2"/>
        <v>0</v>
      </c>
      <c r="J11" s="190">
        <f t="shared" si="2"/>
        <v>0</v>
      </c>
      <c r="K11" s="190">
        <f t="shared" si="2"/>
        <v>0</v>
      </c>
      <c r="L11" s="190">
        <f t="shared" si="2"/>
        <v>0</v>
      </c>
      <c r="M11" s="190">
        <f t="shared" si="2"/>
        <v>0</v>
      </c>
      <c r="N11" s="190">
        <f t="shared" si="2"/>
        <v>0</v>
      </c>
      <c r="O11" s="190">
        <f t="shared" si="2"/>
        <v>0</v>
      </c>
    </row>
    <row r="12" spans="1:15" x14ac:dyDescent="0.25">
      <c r="A12" s="185"/>
      <c r="B12" s="185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5" x14ac:dyDescent="0.25">
      <c r="A13" s="194" t="s">
        <v>177</v>
      </c>
      <c r="B13" s="194"/>
      <c r="C13" s="201" t="s">
        <v>100</v>
      </c>
      <c r="D13" s="201" t="s">
        <v>101</v>
      </c>
      <c r="E13" s="201" t="s">
        <v>102</v>
      </c>
      <c r="F13" s="201" t="s">
        <v>103</v>
      </c>
      <c r="G13" s="201" t="s">
        <v>104</v>
      </c>
      <c r="H13" s="201" t="s">
        <v>105</v>
      </c>
      <c r="I13" s="201" t="s">
        <v>106</v>
      </c>
      <c r="J13" s="201" t="s">
        <v>107</v>
      </c>
      <c r="K13" s="201" t="s">
        <v>108</v>
      </c>
      <c r="L13" s="201" t="s">
        <v>109</v>
      </c>
      <c r="M13" s="201" t="s">
        <v>110</v>
      </c>
      <c r="N13" s="201" t="s">
        <v>111</v>
      </c>
      <c r="O13" s="201" t="s">
        <v>7</v>
      </c>
    </row>
    <row r="14" spans="1:15" x14ac:dyDescent="0.25">
      <c r="A14" s="186"/>
      <c r="B14" s="199" t="s">
        <v>178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197">
        <f>SUM(C14:N14)</f>
        <v>0</v>
      </c>
    </row>
    <row r="15" spans="1:15" x14ac:dyDescent="0.25">
      <c r="A15" s="186"/>
      <c r="B15" s="199" t="s">
        <v>179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197">
        <f t="shared" ref="O15:O37" si="3">SUM(C15:N15)</f>
        <v>0</v>
      </c>
    </row>
    <row r="16" spans="1:15" x14ac:dyDescent="0.25">
      <c r="A16" s="186"/>
      <c r="B16" s="199" t="s">
        <v>180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197">
        <f t="shared" si="3"/>
        <v>0</v>
      </c>
    </row>
    <row r="17" spans="1:15" x14ac:dyDescent="0.25">
      <c r="A17" s="186"/>
      <c r="B17" s="199" t="s">
        <v>121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197">
        <f t="shared" si="3"/>
        <v>0</v>
      </c>
    </row>
    <row r="18" spans="1:15" x14ac:dyDescent="0.25">
      <c r="A18" s="186"/>
      <c r="B18" s="199" t="s">
        <v>122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197">
        <f t="shared" si="3"/>
        <v>0</v>
      </c>
    </row>
    <row r="19" spans="1:15" x14ac:dyDescent="0.25">
      <c r="A19" s="186"/>
      <c r="B19" s="199" t="s">
        <v>123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197">
        <f t="shared" si="3"/>
        <v>0</v>
      </c>
    </row>
    <row r="20" spans="1:15" x14ac:dyDescent="0.25">
      <c r="A20" s="186"/>
      <c r="B20" s="199" t="s">
        <v>124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197">
        <f t="shared" si="3"/>
        <v>0</v>
      </c>
    </row>
    <row r="21" spans="1:15" x14ac:dyDescent="0.25">
      <c r="A21" s="186"/>
      <c r="B21" s="199" t="s">
        <v>125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197">
        <f t="shared" si="3"/>
        <v>0</v>
      </c>
    </row>
    <row r="22" spans="1:15" x14ac:dyDescent="0.25">
      <c r="A22" s="186"/>
      <c r="B22" s="199" t="s">
        <v>127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197">
        <f t="shared" si="3"/>
        <v>0</v>
      </c>
    </row>
    <row r="23" spans="1:15" x14ac:dyDescent="0.25">
      <c r="A23" s="186"/>
      <c r="B23" s="199" t="s">
        <v>128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197">
        <f t="shared" si="3"/>
        <v>0</v>
      </c>
    </row>
    <row r="24" spans="1:15" x14ac:dyDescent="0.25">
      <c r="A24" s="186"/>
      <c r="B24" s="199" t="s">
        <v>131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197">
        <f t="shared" si="3"/>
        <v>0</v>
      </c>
    </row>
    <row r="25" spans="1:15" x14ac:dyDescent="0.25">
      <c r="A25" s="186"/>
      <c r="B25" s="199" t="s">
        <v>132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197">
        <f t="shared" si="3"/>
        <v>0</v>
      </c>
    </row>
    <row r="26" spans="1:15" x14ac:dyDescent="0.25">
      <c r="A26" s="186"/>
      <c r="B26" s="199" t="s">
        <v>64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197">
        <f t="shared" si="3"/>
        <v>0</v>
      </c>
    </row>
    <row r="27" spans="1:15" x14ac:dyDescent="0.25">
      <c r="A27" s="186"/>
      <c r="B27" s="199" t="s">
        <v>89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197">
        <f t="shared" si="3"/>
        <v>0</v>
      </c>
    </row>
    <row r="28" spans="1:15" x14ac:dyDescent="0.25">
      <c r="A28" s="186"/>
      <c r="B28" s="199" t="s">
        <v>181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197">
        <f t="shared" si="3"/>
        <v>0</v>
      </c>
    </row>
    <row r="29" spans="1:15" x14ac:dyDescent="0.25">
      <c r="A29" s="186"/>
      <c r="B29" s="199" t="s">
        <v>182</v>
      </c>
      <c r="C29" s="200">
        <f>(SUM(C14:C28))*0.19</f>
        <v>0</v>
      </c>
      <c r="D29" s="200">
        <f t="shared" ref="D29:N29" si="4">(SUM(D14:D28))*0.19</f>
        <v>0</v>
      </c>
      <c r="E29" s="200">
        <f t="shared" si="4"/>
        <v>0</v>
      </c>
      <c r="F29" s="200">
        <f t="shared" si="4"/>
        <v>0</v>
      </c>
      <c r="G29" s="200">
        <f t="shared" si="4"/>
        <v>0</v>
      </c>
      <c r="H29" s="200">
        <f t="shared" si="4"/>
        <v>0</v>
      </c>
      <c r="I29" s="200">
        <f t="shared" si="4"/>
        <v>0</v>
      </c>
      <c r="J29" s="200">
        <f t="shared" si="4"/>
        <v>0</v>
      </c>
      <c r="K29" s="200">
        <f t="shared" si="4"/>
        <v>0</v>
      </c>
      <c r="L29" s="200">
        <f t="shared" si="4"/>
        <v>0</v>
      </c>
      <c r="M29" s="200">
        <f t="shared" si="4"/>
        <v>0</v>
      </c>
      <c r="N29" s="200">
        <f t="shared" si="4"/>
        <v>0</v>
      </c>
      <c r="O29" s="197">
        <f t="shared" si="3"/>
        <v>0</v>
      </c>
    </row>
    <row r="30" spans="1:15" x14ac:dyDescent="0.25">
      <c r="A30" s="186"/>
      <c r="B30" s="199" t="s">
        <v>126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197">
        <f t="shared" si="3"/>
        <v>0</v>
      </c>
    </row>
    <row r="31" spans="1:15" x14ac:dyDescent="0.25">
      <c r="A31" s="186"/>
      <c r="B31" s="199" t="s">
        <v>119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197">
        <f t="shared" si="3"/>
        <v>0</v>
      </c>
    </row>
    <row r="32" spans="1:15" x14ac:dyDescent="0.25">
      <c r="A32" s="186"/>
      <c r="B32" s="199" t="s">
        <v>120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197">
        <f t="shared" si="3"/>
        <v>0</v>
      </c>
    </row>
    <row r="33" spans="1:15" x14ac:dyDescent="0.25">
      <c r="A33" s="186"/>
      <c r="B33" s="199" t="s">
        <v>129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197">
        <f t="shared" si="3"/>
        <v>0</v>
      </c>
    </row>
    <row r="34" spans="1:15" x14ac:dyDescent="0.25">
      <c r="A34" s="186"/>
      <c r="B34" s="199" t="s">
        <v>183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197">
        <f t="shared" si="3"/>
        <v>0</v>
      </c>
    </row>
    <row r="35" spans="1:15" x14ac:dyDescent="0.25">
      <c r="A35" s="186"/>
      <c r="B35" s="199" t="s">
        <v>184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197">
        <f t="shared" si="3"/>
        <v>0</v>
      </c>
    </row>
    <row r="36" spans="1:15" x14ac:dyDescent="0.25">
      <c r="A36" s="186"/>
      <c r="B36" s="199" t="s">
        <v>185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197">
        <f t="shared" si="3"/>
        <v>0</v>
      </c>
    </row>
    <row r="37" spans="1:15" x14ac:dyDescent="0.25">
      <c r="A37" s="186"/>
      <c r="B37" s="199" t="s">
        <v>186</v>
      </c>
      <c r="C37" s="200">
        <f>'5b Liquiditätsplanung 2. Jahr'!N8-'5b Liquiditätsplanung 2. Jahr'!N29</f>
        <v>0</v>
      </c>
      <c r="D37" s="200">
        <f>C8-C29</f>
        <v>0</v>
      </c>
      <c r="E37" s="200">
        <f t="shared" ref="E37:N37" si="5">D8-D29</f>
        <v>0</v>
      </c>
      <c r="F37" s="200">
        <f t="shared" si="5"/>
        <v>0</v>
      </c>
      <c r="G37" s="200">
        <f t="shared" si="5"/>
        <v>0</v>
      </c>
      <c r="H37" s="200">
        <f t="shared" si="5"/>
        <v>0</v>
      </c>
      <c r="I37" s="200">
        <f t="shared" si="5"/>
        <v>0</v>
      </c>
      <c r="J37" s="200">
        <f t="shared" si="5"/>
        <v>0</v>
      </c>
      <c r="K37" s="200">
        <f t="shared" si="5"/>
        <v>0</v>
      </c>
      <c r="L37" s="200">
        <f t="shared" si="5"/>
        <v>0</v>
      </c>
      <c r="M37" s="200">
        <f t="shared" si="5"/>
        <v>0</v>
      </c>
      <c r="N37" s="200">
        <f t="shared" si="5"/>
        <v>0</v>
      </c>
      <c r="O37" s="197">
        <f t="shared" si="3"/>
        <v>0</v>
      </c>
    </row>
    <row r="38" spans="1:15" x14ac:dyDescent="0.25">
      <c r="A38" s="187"/>
      <c r="B38" s="187" t="s">
        <v>187</v>
      </c>
      <c r="C38" s="190">
        <f>SUM(C14:C37)</f>
        <v>0</v>
      </c>
      <c r="D38" s="190">
        <f t="shared" ref="D38:N38" si="6">SUM(D14:D37)</f>
        <v>0</v>
      </c>
      <c r="E38" s="190">
        <f t="shared" si="6"/>
        <v>0</v>
      </c>
      <c r="F38" s="190">
        <f t="shared" si="6"/>
        <v>0</v>
      </c>
      <c r="G38" s="190">
        <f t="shared" si="6"/>
        <v>0</v>
      </c>
      <c r="H38" s="190">
        <f t="shared" si="6"/>
        <v>0</v>
      </c>
      <c r="I38" s="190">
        <f t="shared" si="6"/>
        <v>0</v>
      </c>
      <c r="J38" s="190">
        <f t="shared" si="6"/>
        <v>0</v>
      </c>
      <c r="K38" s="190">
        <f t="shared" si="6"/>
        <v>0</v>
      </c>
      <c r="L38" s="190">
        <f t="shared" si="6"/>
        <v>0</v>
      </c>
      <c r="M38" s="190">
        <f t="shared" si="6"/>
        <v>0</v>
      </c>
      <c r="N38" s="190">
        <f t="shared" si="6"/>
        <v>0</v>
      </c>
      <c r="O38" s="190">
        <f>SUM(O14:O37)</f>
        <v>0</v>
      </c>
    </row>
    <row r="39" spans="1:15" x14ac:dyDescent="0.25">
      <c r="A39" s="185"/>
      <c r="B39" s="185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</row>
    <row r="40" spans="1:15" x14ac:dyDescent="0.25">
      <c r="A40" s="187" t="s">
        <v>188</v>
      </c>
      <c r="B40" s="187"/>
      <c r="C40" s="198">
        <f>'5b Liquiditätsplanung 2. Jahr'!N42</f>
        <v>0</v>
      </c>
      <c r="D40" s="190">
        <f>C42</f>
        <v>0</v>
      </c>
      <c r="E40" s="190">
        <f t="shared" ref="E40:N40" si="7">D42</f>
        <v>0</v>
      </c>
      <c r="F40" s="190">
        <f t="shared" si="7"/>
        <v>0</v>
      </c>
      <c r="G40" s="190">
        <f t="shared" si="7"/>
        <v>0</v>
      </c>
      <c r="H40" s="190">
        <f t="shared" si="7"/>
        <v>0</v>
      </c>
      <c r="I40" s="190">
        <f t="shared" si="7"/>
        <v>0</v>
      </c>
      <c r="J40" s="190">
        <f t="shared" si="7"/>
        <v>0</v>
      </c>
      <c r="K40" s="190">
        <f t="shared" si="7"/>
        <v>0</v>
      </c>
      <c r="L40" s="190">
        <f t="shared" si="7"/>
        <v>0</v>
      </c>
      <c r="M40" s="190">
        <f t="shared" si="7"/>
        <v>0</v>
      </c>
      <c r="N40" s="190">
        <f t="shared" si="7"/>
        <v>0</v>
      </c>
      <c r="O40" s="189"/>
    </row>
    <row r="41" spans="1:15" x14ac:dyDescent="0.25">
      <c r="A41" s="187" t="s">
        <v>189</v>
      </c>
      <c r="B41" s="187"/>
      <c r="C41" s="190">
        <f>C11-C38</f>
        <v>0</v>
      </c>
      <c r="D41" s="190">
        <f t="shared" ref="D41:N41" si="8">D11-D38</f>
        <v>0</v>
      </c>
      <c r="E41" s="190">
        <f t="shared" si="8"/>
        <v>0</v>
      </c>
      <c r="F41" s="190">
        <f t="shared" si="8"/>
        <v>0</v>
      </c>
      <c r="G41" s="190">
        <f t="shared" si="8"/>
        <v>0</v>
      </c>
      <c r="H41" s="190">
        <f t="shared" si="8"/>
        <v>0</v>
      </c>
      <c r="I41" s="190">
        <f t="shared" si="8"/>
        <v>0</v>
      </c>
      <c r="J41" s="190">
        <f t="shared" si="8"/>
        <v>0</v>
      </c>
      <c r="K41" s="190">
        <f t="shared" si="8"/>
        <v>0</v>
      </c>
      <c r="L41" s="190">
        <f t="shared" si="8"/>
        <v>0</v>
      </c>
      <c r="M41" s="190">
        <f t="shared" si="8"/>
        <v>0</v>
      </c>
      <c r="N41" s="190">
        <f t="shared" si="8"/>
        <v>0</v>
      </c>
      <c r="O41" s="190">
        <f>O11-O38</f>
        <v>0</v>
      </c>
    </row>
    <row r="42" spans="1:15" x14ac:dyDescent="0.25">
      <c r="A42" s="187" t="s">
        <v>190</v>
      </c>
      <c r="B42" s="187"/>
      <c r="C42" s="190">
        <f>C40+C41</f>
        <v>0</v>
      </c>
      <c r="D42" s="190">
        <f>D40+D41</f>
        <v>0</v>
      </c>
      <c r="E42" s="190">
        <f t="shared" ref="E42:N42" si="9">E40+E41</f>
        <v>0</v>
      </c>
      <c r="F42" s="190">
        <f t="shared" si="9"/>
        <v>0</v>
      </c>
      <c r="G42" s="190">
        <f t="shared" si="9"/>
        <v>0</v>
      </c>
      <c r="H42" s="190">
        <f t="shared" si="9"/>
        <v>0</v>
      </c>
      <c r="I42" s="190">
        <f t="shared" si="9"/>
        <v>0</v>
      </c>
      <c r="J42" s="190">
        <f t="shared" si="9"/>
        <v>0</v>
      </c>
      <c r="K42" s="190">
        <f t="shared" si="9"/>
        <v>0</v>
      </c>
      <c r="L42" s="190">
        <f t="shared" si="9"/>
        <v>0</v>
      </c>
      <c r="M42" s="190">
        <f t="shared" si="9"/>
        <v>0</v>
      </c>
      <c r="N42" s="190">
        <f t="shared" si="9"/>
        <v>0</v>
      </c>
      <c r="O42" s="189"/>
    </row>
  </sheetData>
  <pageMargins left="0.7" right="0.7" top="0.78740157499999996" bottom="0.78740157499999996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/>
  </sheetViews>
  <sheetFormatPr baseColWidth="10" defaultRowHeight="15" x14ac:dyDescent="0.25"/>
  <cols>
    <col min="1" max="1" width="2.7109375" customWidth="1"/>
    <col min="2" max="2" width="48.7109375" bestFit="1" customWidth="1"/>
    <col min="3" max="15" width="9.42578125" customWidth="1"/>
  </cols>
  <sheetData>
    <row r="1" spans="1:15" x14ac:dyDescent="0.2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91" t="s">
        <v>195</v>
      </c>
    </row>
    <row r="2" spans="1:15" ht="26.25" x14ac:dyDescent="0.35">
      <c r="A2" s="192" t="s">
        <v>196</v>
      </c>
      <c r="B2" s="184"/>
      <c r="C2" s="184"/>
      <c r="D2" s="183"/>
      <c r="E2" s="183"/>
      <c r="F2" s="183"/>
      <c r="G2" s="183"/>
      <c r="H2" s="184"/>
      <c r="I2" s="184"/>
      <c r="J2" s="184"/>
      <c r="K2" s="184"/>
      <c r="L2" s="184"/>
      <c r="M2" s="184"/>
      <c r="N2" s="184"/>
      <c r="O2" s="184"/>
    </row>
    <row r="3" spans="1:15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x14ac:dyDescent="0.25">
      <c r="A4" s="194" t="s">
        <v>172</v>
      </c>
      <c r="B4" s="194"/>
      <c r="C4" s="195" t="s">
        <v>100</v>
      </c>
      <c r="D4" s="195" t="s">
        <v>101</v>
      </c>
      <c r="E4" s="195" t="s">
        <v>102</v>
      </c>
      <c r="F4" s="195" t="s">
        <v>103</v>
      </c>
      <c r="G4" s="195" t="s">
        <v>104</v>
      </c>
      <c r="H4" s="195" t="s">
        <v>105</v>
      </c>
      <c r="I4" s="195" t="s">
        <v>106</v>
      </c>
      <c r="J4" s="195" t="s">
        <v>107</v>
      </c>
      <c r="K4" s="195" t="s">
        <v>108</v>
      </c>
      <c r="L4" s="195" t="s">
        <v>109</v>
      </c>
      <c r="M4" s="195" t="s">
        <v>110</v>
      </c>
      <c r="N4" s="195" t="s">
        <v>111</v>
      </c>
      <c r="O4" s="195" t="s">
        <v>5</v>
      </c>
    </row>
    <row r="5" spans="1:15" x14ac:dyDescent="0.25">
      <c r="A5" s="186"/>
      <c r="B5" s="199" t="s">
        <v>112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>
        <f>SUM(C5:N5)</f>
        <v>0</v>
      </c>
    </row>
    <row r="6" spans="1:15" x14ac:dyDescent="0.25">
      <c r="A6" s="186"/>
      <c r="B6" s="199" t="s">
        <v>113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>
        <f t="shared" ref="O6:O9" si="0">SUM(C6:N6)</f>
        <v>0</v>
      </c>
    </row>
    <row r="7" spans="1:15" x14ac:dyDescent="0.25">
      <c r="A7" s="186"/>
      <c r="B7" s="199" t="s">
        <v>114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7">
        <f t="shared" si="0"/>
        <v>0</v>
      </c>
    </row>
    <row r="8" spans="1:15" x14ac:dyDescent="0.25">
      <c r="A8" s="186"/>
      <c r="B8" s="186" t="s">
        <v>174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7">
        <f t="shared" si="0"/>
        <v>0</v>
      </c>
    </row>
    <row r="9" spans="1:15" x14ac:dyDescent="0.25">
      <c r="A9" s="186"/>
      <c r="B9" s="188" t="s">
        <v>175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7">
        <f t="shared" si="0"/>
        <v>0</v>
      </c>
    </row>
    <row r="10" spans="1:15" x14ac:dyDescent="0.25">
      <c r="A10" s="186"/>
      <c r="B10" s="187" t="s">
        <v>176</v>
      </c>
      <c r="C10" s="190">
        <f>SUM(C5:C9)</f>
        <v>0</v>
      </c>
      <c r="D10" s="190">
        <f t="shared" ref="D10:N10" si="1">SUM(D5:D9)</f>
        <v>0</v>
      </c>
      <c r="E10" s="190">
        <f t="shared" si="1"/>
        <v>0</v>
      </c>
      <c r="F10" s="190">
        <f t="shared" si="1"/>
        <v>0</v>
      </c>
      <c r="G10" s="190">
        <f t="shared" si="1"/>
        <v>0</v>
      </c>
      <c r="H10" s="190">
        <f t="shared" si="1"/>
        <v>0</v>
      </c>
      <c r="I10" s="190">
        <f t="shared" si="1"/>
        <v>0</v>
      </c>
      <c r="J10" s="190">
        <f t="shared" si="1"/>
        <v>0</v>
      </c>
      <c r="K10" s="190">
        <f t="shared" si="1"/>
        <v>0</v>
      </c>
      <c r="L10" s="190">
        <f t="shared" si="1"/>
        <v>0</v>
      </c>
      <c r="M10" s="190">
        <f t="shared" si="1"/>
        <v>0</v>
      </c>
      <c r="N10" s="190">
        <f t="shared" si="1"/>
        <v>0</v>
      </c>
      <c r="O10" s="190">
        <f>SUM(O5:O9)</f>
        <v>0</v>
      </c>
    </row>
    <row r="11" spans="1:15" x14ac:dyDescent="0.25">
      <c r="A11" s="185"/>
      <c r="B11" s="185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</row>
    <row r="12" spans="1:15" x14ac:dyDescent="0.25">
      <c r="A12" s="194" t="s">
        <v>177</v>
      </c>
      <c r="B12" s="194"/>
      <c r="C12" s="201" t="s">
        <v>100</v>
      </c>
      <c r="D12" s="201" t="s">
        <v>101</v>
      </c>
      <c r="E12" s="201" t="s">
        <v>102</v>
      </c>
      <c r="F12" s="201" t="s">
        <v>103</v>
      </c>
      <c r="G12" s="201" t="s">
        <v>104</v>
      </c>
      <c r="H12" s="201" t="s">
        <v>105</v>
      </c>
      <c r="I12" s="201" t="s">
        <v>106</v>
      </c>
      <c r="J12" s="201" t="s">
        <v>107</v>
      </c>
      <c r="K12" s="201" t="s">
        <v>108</v>
      </c>
      <c r="L12" s="201" t="s">
        <v>109</v>
      </c>
      <c r="M12" s="201" t="s">
        <v>110</v>
      </c>
      <c r="N12" s="201" t="s">
        <v>111</v>
      </c>
      <c r="O12" s="201" t="s">
        <v>5</v>
      </c>
    </row>
    <row r="13" spans="1:15" x14ac:dyDescent="0.25">
      <c r="A13" s="186"/>
      <c r="B13" s="199" t="s">
        <v>178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>
        <f>SUM(C13:N13)</f>
        <v>0</v>
      </c>
    </row>
    <row r="14" spans="1:15" x14ac:dyDescent="0.25">
      <c r="A14" s="186"/>
      <c r="B14" s="199" t="s">
        <v>179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7">
        <f t="shared" ref="O14:O33" si="2">SUM(C14:N14)</f>
        <v>0</v>
      </c>
    </row>
    <row r="15" spans="1:15" x14ac:dyDescent="0.25">
      <c r="A15" s="186"/>
      <c r="B15" s="199" t="s">
        <v>180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7">
        <f t="shared" si="2"/>
        <v>0</v>
      </c>
    </row>
    <row r="16" spans="1:15" x14ac:dyDescent="0.25">
      <c r="A16" s="186"/>
      <c r="B16" s="199" t="s">
        <v>121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7">
        <f t="shared" si="2"/>
        <v>0</v>
      </c>
    </row>
    <row r="17" spans="1:15" x14ac:dyDescent="0.25">
      <c r="A17" s="186"/>
      <c r="B17" s="199" t="s">
        <v>122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7">
        <f t="shared" si="2"/>
        <v>0</v>
      </c>
    </row>
    <row r="18" spans="1:15" x14ac:dyDescent="0.25">
      <c r="A18" s="186"/>
      <c r="B18" s="199" t="s">
        <v>123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7">
        <f t="shared" si="2"/>
        <v>0</v>
      </c>
    </row>
    <row r="19" spans="1:15" x14ac:dyDescent="0.25">
      <c r="A19" s="186"/>
      <c r="B19" s="199" t="s">
        <v>124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7">
        <f t="shared" si="2"/>
        <v>0</v>
      </c>
    </row>
    <row r="20" spans="1:15" x14ac:dyDescent="0.25">
      <c r="A20" s="186"/>
      <c r="B20" s="199" t="s">
        <v>125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7">
        <f t="shared" si="2"/>
        <v>0</v>
      </c>
    </row>
    <row r="21" spans="1:15" x14ac:dyDescent="0.25">
      <c r="A21" s="186"/>
      <c r="B21" s="199" t="s">
        <v>127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7">
        <f t="shared" si="2"/>
        <v>0</v>
      </c>
    </row>
    <row r="22" spans="1:15" x14ac:dyDescent="0.25">
      <c r="A22" s="186"/>
      <c r="B22" s="199" t="s">
        <v>128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7">
        <f t="shared" si="2"/>
        <v>0</v>
      </c>
    </row>
    <row r="23" spans="1:15" x14ac:dyDescent="0.25">
      <c r="A23" s="186"/>
      <c r="B23" s="199" t="s">
        <v>131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7">
        <f t="shared" si="2"/>
        <v>0</v>
      </c>
    </row>
    <row r="24" spans="1:15" x14ac:dyDescent="0.25">
      <c r="A24" s="186"/>
      <c r="B24" s="199" t="s">
        <v>132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7">
        <f t="shared" si="2"/>
        <v>0</v>
      </c>
    </row>
    <row r="25" spans="1:15" x14ac:dyDescent="0.25">
      <c r="A25" s="186"/>
      <c r="B25" s="199" t="s">
        <v>64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7">
        <f t="shared" si="2"/>
        <v>0</v>
      </c>
    </row>
    <row r="26" spans="1:15" x14ac:dyDescent="0.25">
      <c r="A26" s="186"/>
      <c r="B26" s="199" t="s">
        <v>89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7">
        <f t="shared" si="2"/>
        <v>0</v>
      </c>
    </row>
    <row r="27" spans="1:15" x14ac:dyDescent="0.25">
      <c r="A27" s="186"/>
      <c r="B27" s="199" t="s">
        <v>181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7">
        <f t="shared" si="2"/>
        <v>0</v>
      </c>
    </row>
    <row r="28" spans="1:15" x14ac:dyDescent="0.25">
      <c r="A28" s="186"/>
      <c r="B28" s="199" t="s">
        <v>126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7">
        <f t="shared" si="2"/>
        <v>0</v>
      </c>
    </row>
    <row r="29" spans="1:15" x14ac:dyDescent="0.25">
      <c r="A29" s="186"/>
      <c r="B29" s="199" t="s">
        <v>119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7">
        <f t="shared" si="2"/>
        <v>0</v>
      </c>
    </row>
    <row r="30" spans="1:15" x14ac:dyDescent="0.25">
      <c r="A30" s="186"/>
      <c r="B30" s="199" t="s">
        <v>120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7">
        <f t="shared" si="2"/>
        <v>0</v>
      </c>
    </row>
    <row r="31" spans="1:15" x14ac:dyDescent="0.25">
      <c r="A31" s="186"/>
      <c r="B31" s="199" t="s">
        <v>129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7">
        <f t="shared" si="2"/>
        <v>0</v>
      </c>
    </row>
    <row r="32" spans="1:15" x14ac:dyDescent="0.25">
      <c r="A32" s="186"/>
      <c r="B32" s="199" t="s">
        <v>183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7">
        <f t="shared" si="2"/>
        <v>0</v>
      </c>
    </row>
    <row r="33" spans="1:15" x14ac:dyDescent="0.25">
      <c r="A33" s="186"/>
      <c r="B33" s="199" t="s">
        <v>184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7">
        <f t="shared" si="2"/>
        <v>0</v>
      </c>
    </row>
    <row r="34" spans="1:15" x14ac:dyDescent="0.25">
      <c r="A34" s="186"/>
      <c r="B34" s="199" t="s">
        <v>185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7">
        <f>SUM(C34:N34)</f>
        <v>0</v>
      </c>
    </row>
    <row r="35" spans="1:15" x14ac:dyDescent="0.25">
      <c r="A35" s="187"/>
      <c r="B35" s="187" t="s">
        <v>187</v>
      </c>
      <c r="C35" s="190">
        <f>SUM(C13:C34)</f>
        <v>0</v>
      </c>
      <c r="D35" s="190">
        <f t="shared" ref="D35:O35" si="3">SUM(D13:D34)</f>
        <v>0</v>
      </c>
      <c r="E35" s="190">
        <f t="shared" si="3"/>
        <v>0</v>
      </c>
      <c r="F35" s="190">
        <f t="shared" si="3"/>
        <v>0</v>
      </c>
      <c r="G35" s="190">
        <f t="shared" si="3"/>
        <v>0</v>
      </c>
      <c r="H35" s="190">
        <f t="shared" si="3"/>
        <v>0</v>
      </c>
      <c r="I35" s="190">
        <f t="shared" si="3"/>
        <v>0</v>
      </c>
      <c r="J35" s="190">
        <f t="shared" si="3"/>
        <v>0</v>
      </c>
      <c r="K35" s="190">
        <f t="shared" si="3"/>
        <v>0</v>
      </c>
      <c r="L35" s="190">
        <f t="shared" si="3"/>
        <v>0</v>
      </c>
      <c r="M35" s="190">
        <f t="shared" si="3"/>
        <v>0</v>
      </c>
      <c r="N35" s="190">
        <f t="shared" si="3"/>
        <v>0</v>
      </c>
      <c r="O35" s="190">
        <f t="shared" si="3"/>
        <v>0</v>
      </c>
    </row>
    <row r="36" spans="1:15" x14ac:dyDescent="0.25">
      <c r="A36" s="185"/>
      <c r="B36" s="185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</row>
    <row r="37" spans="1:15" x14ac:dyDescent="0.25">
      <c r="A37" s="187" t="s">
        <v>188</v>
      </c>
      <c r="B37" s="187"/>
      <c r="C37" s="198"/>
      <c r="D37" s="190">
        <f>C39</f>
        <v>0</v>
      </c>
      <c r="E37" s="190">
        <f t="shared" ref="E37:N37" si="4">D39</f>
        <v>0</v>
      </c>
      <c r="F37" s="190">
        <f t="shared" si="4"/>
        <v>0</v>
      </c>
      <c r="G37" s="190">
        <f t="shared" si="4"/>
        <v>0</v>
      </c>
      <c r="H37" s="190">
        <f t="shared" si="4"/>
        <v>0</v>
      </c>
      <c r="I37" s="190">
        <f t="shared" si="4"/>
        <v>0</v>
      </c>
      <c r="J37" s="190">
        <f t="shared" si="4"/>
        <v>0</v>
      </c>
      <c r="K37" s="190">
        <f t="shared" si="4"/>
        <v>0</v>
      </c>
      <c r="L37" s="190">
        <f t="shared" si="4"/>
        <v>0</v>
      </c>
      <c r="M37" s="190">
        <f t="shared" si="4"/>
        <v>0</v>
      </c>
      <c r="N37" s="190">
        <f t="shared" si="4"/>
        <v>0</v>
      </c>
      <c r="O37" s="189"/>
    </row>
    <row r="38" spans="1:15" x14ac:dyDescent="0.25">
      <c r="A38" s="187" t="s">
        <v>189</v>
      </c>
      <c r="B38" s="187"/>
      <c r="C38" s="190">
        <f>C10-C35</f>
        <v>0</v>
      </c>
      <c r="D38" s="190">
        <f t="shared" ref="D38:O38" si="5">D10-D35</f>
        <v>0</v>
      </c>
      <c r="E38" s="190">
        <f t="shared" si="5"/>
        <v>0</v>
      </c>
      <c r="F38" s="190">
        <f t="shared" si="5"/>
        <v>0</v>
      </c>
      <c r="G38" s="190">
        <f t="shared" si="5"/>
        <v>0</v>
      </c>
      <c r="H38" s="190">
        <f t="shared" si="5"/>
        <v>0</v>
      </c>
      <c r="I38" s="190">
        <f t="shared" si="5"/>
        <v>0</v>
      </c>
      <c r="J38" s="190">
        <f t="shared" si="5"/>
        <v>0</v>
      </c>
      <c r="K38" s="190">
        <f t="shared" si="5"/>
        <v>0</v>
      </c>
      <c r="L38" s="190">
        <f t="shared" si="5"/>
        <v>0</v>
      </c>
      <c r="M38" s="190">
        <f t="shared" si="5"/>
        <v>0</v>
      </c>
      <c r="N38" s="190">
        <f t="shared" si="5"/>
        <v>0</v>
      </c>
      <c r="O38" s="190">
        <f t="shared" si="5"/>
        <v>0</v>
      </c>
    </row>
    <row r="39" spans="1:15" x14ac:dyDescent="0.25">
      <c r="A39" s="187" t="s">
        <v>190</v>
      </c>
      <c r="B39" s="187"/>
      <c r="C39" s="190">
        <f>C38</f>
        <v>0</v>
      </c>
      <c r="D39" s="190">
        <f>D37+D38</f>
        <v>0</v>
      </c>
      <c r="E39" s="190">
        <f t="shared" ref="E39:N39" si="6">E37+E38</f>
        <v>0</v>
      </c>
      <c r="F39" s="190">
        <f t="shared" si="6"/>
        <v>0</v>
      </c>
      <c r="G39" s="190">
        <f t="shared" si="6"/>
        <v>0</v>
      </c>
      <c r="H39" s="190">
        <f t="shared" si="6"/>
        <v>0</v>
      </c>
      <c r="I39" s="190">
        <f t="shared" si="6"/>
        <v>0</v>
      </c>
      <c r="J39" s="190">
        <f t="shared" si="6"/>
        <v>0</v>
      </c>
      <c r="K39" s="190">
        <f t="shared" si="6"/>
        <v>0</v>
      </c>
      <c r="L39" s="190">
        <f t="shared" si="6"/>
        <v>0</v>
      </c>
      <c r="M39" s="190">
        <f t="shared" si="6"/>
        <v>0</v>
      </c>
      <c r="N39" s="190">
        <f t="shared" si="6"/>
        <v>0</v>
      </c>
      <c r="O39" s="189"/>
    </row>
  </sheetData>
  <pageMargins left="0.7" right="0.7" top="0.78740157499999996" bottom="0.78740157499999996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28f3b1e3-d702-4170-a56b-b53d96352e59</BSO999929>
</file>

<file path=customXml/itemProps1.xml><?xml version="1.0" encoding="utf-8"?>
<ds:datastoreItem xmlns:ds="http://schemas.openxmlformats.org/officeDocument/2006/customXml" ds:itemID="{53C89A50-7B3C-4FCC-9844-1EF0D846210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1 Private Entnahmen</vt:lpstr>
      <vt:lpstr>2 Kapitalbedarf, Finanzierung</vt:lpstr>
      <vt:lpstr>3 Rentabilitätsvorschau</vt:lpstr>
      <vt:lpstr>4a Mindestumsatz DL</vt:lpstr>
      <vt:lpstr>4b Mindestumsatz Handel</vt:lpstr>
      <vt:lpstr>5a Liquiditätsplanung 1. Jahr</vt:lpstr>
      <vt:lpstr>5b Liquiditätsplanung 2. Jahr</vt:lpstr>
      <vt:lpstr>5c Liquiditätsplanung 3. Jahr</vt:lpstr>
      <vt:lpstr>6 Liquiditätsplanung ohne MwSt.</vt:lpstr>
    </vt:vector>
  </TitlesOfParts>
  <Company>EGR-Bochum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Tischbierek, Gregor</dc:creator>
  <cp:lastModifiedBy>Fröhlich, Tim</cp:lastModifiedBy>
  <cp:lastPrinted>2015-12-03T14:48:43Z</cp:lastPrinted>
  <dcterms:created xsi:type="dcterms:W3CDTF">2015-12-03T12:50:30Z</dcterms:created>
  <dcterms:modified xsi:type="dcterms:W3CDTF">2017-07-24T09:37:47Z</dcterms:modified>
</cp:coreProperties>
</file>